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Responder" sheetId="2" state="visible" r:id="rId2"/>
    <sheet xmlns:r="http://schemas.openxmlformats.org/officeDocument/2006/relationships" name="Resultado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Costes opcionales" sheetId="5" state="visible" r:id="rId5"/>
    <sheet xmlns:r="http://schemas.openxmlformats.org/officeDocument/2006/relationships" name="Opciones" sheetId="6" state="hidden" r:id="rId6"/>
  </sheets>
  <definedNames>
    <definedName name="RespuestasPermitidas">'Opciones'!$A$1:$A$5</definedName>
    <definedName name="_xlnm.Print_Titles" localSheetId="0">'Inicio'!$1:$7</definedName>
    <definedName name="_xlnm.Print_Area" localSheetId="0">'Inicio'!$A$1:$C$26</definedName>
    <definedName name="_xlnm._FilterDatabase" localSheetId="1" hidden="1">'Responder'!$A$7:$E$27</definedName>
    <definedName name="_xlnm.Print_Titles" localSheetId="1">'Responder'!$1:$7</definedName>
    <definedName name="_xlnm.Print_Area" localSheetId="1">'Responder'!$A$1:$E$27</definedName>
    <definedName name="_xlnm.Print_Titles" localSheetId="2">'Resultado'!$1:$7</definedName>
    <definedName name="_xlnm.Print_Area" localSheetId="2">'Resultado'!$A$1:$C$24</definedName>
    <definedName name="_xlnm._FilterDatabase" localSheetId="3" hidden="1">'Plan'!$A$7:$F$27</definedName>
    <definedName name="_xlnm.Print_Titles" localSheetId="3">'Plan'!$1:$7</definedName>
    <definedName name="_xlnm.Print_Area" localSheetId="3">'Plan'!$A$1:$F$27</definedName>
    <definedName name="_xlnm.Print_Titles" localSheetId="4">'Costes opcionales'!$1:$7</definedName>
    <definedName name="_xlnm.Print_Area" localSheetId="4">'Costes opcionales'!$A$1:$E$18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081B3A"/>
      <sz val="11"/>
    </font>
    <font>
      <b val="1"/>
      <color rgb="00FFFFFF"/>
    </font>
    <font>
      <b val="1"/>
      <color rgb="006440E6"/>
      <u val="single"/>
    </font>
  </fonts>
  <fills count="6">
    <fill>
      <patternFill/>
    </fill>
    <fill>
      <patternFill patternType="gray125"/>
    </fill>
    <fill>
      <patternFill patternType="solid">
        <fgColor rgb="00081B3A"/>
      </patternFill>
    </fill>
    <fill>
      <patternFill patternType="solid">
        <fgColor rgb="00F1ECFF"/>
      </patternFill>
    </fill>
    <fill>
      <patternFill patternType="solid">
        <fgColor rgb="00FFFFFF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2" fillId="5" borderId="0" applyAlignment="1" applyProtection="1" pivotButton="0" quotePrefix="0" xfId="0">
      <alignment vertical="center" wrapText="1"/>
      <protection locked="0" hidden="0"/>
    </xf>
    <xf numFmtId="164" fontId="2" fillId="5" borderId="0" applyAlignment="1" applyProtection="1" pivotButton="0" quotePrefix="0" xfId="0">
      <alignment vertical="center" wrapText="1"/>
      <protection locked="0" hidden="0"/>
    </xf>
    <xf numFmtId="0" fontId="4" fillId="4" borderId="0" applyAlignment="1" pivotButton="0" quotePrefix="0" xfId="0">
      <alignment vertical="center" wrapText="1"/>
    </xf>
    <xf numFmtId="9" fontId="2" fillId="3" borderId="0" applyAlignment="1" pivotButton="0" quotePrefix="0" xfId="0">
      <alignment vertical="center" wrapText="1"/>
    </xf>
    <xf numFmtId="164" fontId="2" fillId="3" borderId="0" applyAlignment="1" pivotButton="0" quotePrefix="0" xfId="0">
      <alignment vertical="center" wrapText="1"/>
    </xf>
    <xf numFmtId="165" fontId="2" fillId="5" borderId="0" applyAlignment="1" applyProtection="1" pivotButton="0" quotePrefix="0" xfId="0">
      <alignment vertical="center" wrapText="1"/>
      <protection locked="0" hidden="0"/>
    </xf>
    <xf numFmtId="165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ponder'!A1" TargetMode="External" Id="rId1"/><Relationship Type="http://schemas.openxmlformats.org/officeDocument/2006/relationships/hyperlink" Target="#'Resultado'!A1" TargetMode="External" Id="rId2"/><Relationship Type="http://schemas.openxmlformats.org/officeDocument/2006/relationships/hyperlink" Target="#'Plan'!A1" TargetMode="External" Id="rId3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6440E6"/>
    <ns0:outlinePr summaryBelow="1" summaryRight="1"/>
    <ns0:pageSetUpPr fitToPage="1"/>
  </ns0:sheetPr>
  <ns0:dimension ref="A1:C26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3" customWidth="1" min="1" max="1"/>
    <ns0:col width="48" customWidth="1" min="2" max="2"/>
    <ns0:col width="64" customWidth="1" min="3" max="3"/>
  </ns0:cols>
  <ns0:sheetData>
    <ns0:row r="1" ht="40" customHeight="1">
      <ns0:c r="A1" s="1" t="inlineStr">
        <ns0:is>
          <ns0:t>RAZNAR / Evaluación de proveedores IT</ns0:t>
        </ns0:is>
      </ns0:c>
    </ns0:row>
    <ns0:row r="2" ht="40" customHeight="1">
      <ns0:c r="A2" s="2" t="inlineStr">
        <ns0:is>
          <ns0:t>SOLO DOS PASOS: 1. Completa esta ficha. 2. Abre Responder. Las celdas azules son las únicas que debes rellenar.</ns0:t>
        </ns0:is>
      </ns0:c>
    </ns0:row>
    <ns0:row r="7" ht="44" customHeight="1">
      <ns0:c r="A7" s="3" t="inlineStr">
        <ns0:is>
          <ns0:t>Dato</ns0:t>
        </ns0:is>
      </ns0:c>
      <ns0:c r="B7" s="3" t="inlineStr">
        <ns0:is>
          <ns0:t>Tu respuesta</ns0:t>
        </ns0:is>
      </ns0:c>
      <ns0:c r="C7" s="3" t="inlineStr">
        <ns0:is>
          <ns0:t>Para qué sirve</ns0:t>
        </ns0:is>
      </ns0:c>
    </ns0:row>
    <ns0:row r="8" ht="44" customHeight="1">
      <ns0:c r="A8" s="4" t="inlineStr">
        <ns0:is>
          <ns0:t>Empresa / unidad</ns0:t>
        </ns0:is>
      </ns0:c>
      <ns0:c r="B8" s="5" t="n"/>
      <ns0:c r="C8" s="4" t="inlineStr">
        <ns0:is>
          <ns0:t>Identifica la evaluación.</ns0:t>
        </ns0:is>
      </ns0:c>
    </ns0:row>
    <ns0:row r="9" ht="44" customHeight="1">
      <ns0:c r="A9" s="4" t="inlineStr">
        <ns0:is>
          <ns0:t>Proyecto / proveedor / servicio</ns0:t>
        </ns0:is>
      </ns0:c>
      <ns0:c r="B9" s="5" t="n"/>
      <ns0:c r="C9" s="4" t="inlineStr">
        <ns0:is>
          <ns0:t>Se copia al resultado; usa una copia por caso.</ns0:t>
        </ns0:is>
      </ns0:c>
    </ns0:row>
    <ns0:row r="10" ht="44" customHeight="1">
      <ns0:c r="A10" s="4" t="inlineStr">
        <ns0:is>
          <ns0:t>Sector</ns0:t>
        </ns0:is>
      </ns0:c>
      <ns0:c r="B10" s="5" t="n"/>
      <ns0:c r="C10" s="4" t="inlineStr">
        <ns0:is>
          <ns0:t>Selecciona una opción. No modifica por sí solo los requisitos.</ns0:t>
        </ns0:is>
      </ns0:c>
    </ns0:row>
    <ns0:row r="11" ht="44" customHeight="1">
      <ns0:c r="A11" s="4" t="inlineStr">
        <ns0:is>
          <ns0:t>Tamaño de empresa</ns0:t>
        </ns0:is>
      </ns0:c>
      <ns0:c r="B11" s="5" t="n"/>
      <ns0:c r="C11" s="4" t="inlineStr">
        <ns0:is>
          <ns0:t>Contexto; no reduce automáticamente controles.</ns0:t>
        </ns0:is>
      </ns0:c>
    </ns0:row>
    <ns0:row r="12" ht="44" customHeight="1">
      <ns0:c r="A12" s="4" t="inlineStr">
        <ns0:is>
          <ns0:t>Momento de la revisión</ns0:t>
        </ns0:is>
      </ns0:c>
      <ns0:c r="B12" s="5" t="n"/>
      <ns0:c r="C12" s="4" t="inlineStr">
        <ns0:is>
          <ns0:t>Permite contextualizar la conclusión.</ns0:t>
        </ns0:is>
      </ns0:c>
    </ns0:row>
    <ns0:row r="13" ht="44" customHeight="1">
      <ns0:c r="A13" s="4" t="inlineStr">
        <ns0:is>
          <ns0:t>Fecha de revisión</ns0:t>
        </ns0:is>
      </ns0:c>
      <ns0:c r="B13" s="6" t="n"/>
      <ns0:c r="C13" s="4" t="inlineStr">
        <ns0:is>
          <ns0:t>Introduce una fecha fija, no cambia cada día.</ns0:t>
        </ns0:is>
      </ns0:c>
    </ns0:row>
    <ns0:row r="14" ht="44" customHeight="1">
      <ns0:c r="A14" s="4" t="inlineStr">
        <ns0:is>
          <ns0:t>Responsable general</ns0:t>
        </ns0:is>
      </ns0:c>
      <ns0:c r="B14" s="5" t="n"/>
      <ns0:c r="C14" s="4" t="inlineStr">
        <ns0:is>
          <ns0:t>Se propone en acciones de dirección y otras áreas.</ns0:t>
        </ns0:is>
      </ns0:c>
    </ns0:row>
    <ns0:row r="15" ht="44" customHeight="1">
      <ns0:c r="A15" s="4" t="inlineStr">
        <ns0:is>
          <ns0:t>Responsable IT / datos</ns0:t>
        </ns0:is>
      </ns0:c>
      <ns0:c r="B15" s="5" t="n"/>
      <ns0:c r="C15" s="4" t="inlineStr">
        <ns0:is>
          <ns0:t>Se propone para datos, sistemas, proveedores y accesos. Si falta, se usa el general.</ns0:t>
        </ns0:is>
      </ns0:c>
    </ns0:row>
    <ns0:row r="16" ht="44" customHeight="1">
      <ns0:c r="A16" s="4" t="inlineStr">
        <ns0:is>
          <ns0:t>Responsable de operaciones</ns0:t>
        </ns0:is>
      </ns0:c>
      <ns0:c r="B16" s="5" t="n"/>
      <ns0:c r="C16" s="4" t="inlineStr">
        <ns0:is>
          <ns0:t>Se propone para operación y continuidad. Si falta, se usa el general.</ns0:t>
        </ns0:is>
      </ns0:c>
    </ns0:row>
    <ns0:row r="17" ht="44" customHeight="1">
      <ns0:c r="A17" s="4" t="inlineStr">
        <ns0:is>
          <ns0:t>Decisión que necesitas tomar</ns0:t>
        </ns0:is>
      </ns0:c>
      <ns0:c r="B17" s="5" t="n"/>
      <ns0:c r="C17" s="4" t="inlineStr">
        <ns0:is>
          <ns0:t>Selecciona el objetivo de la revisión.</ns0:t>
        </ns0:is>
      </ns0:c>
    </ns0:row>
    <ns0:row r="18" ht="44" customHeight="1">
      <ns0:c r="A18" s="4" t="inlineStr">
        <ns0:is>
          <ns0:t>Fecha objetivo</ns0:t>
        </ns0:is>
      </ns0:c>
      <ns0:c r="B18" s="6" t="n"/>
      <ns0:c r="C18" s="4" t="inlineStr">
        <ns0:is>
          <ns0:t>Plazo común propuesto para acciones; valida su viabilidad con cada responsable.</ns0:t>
        </ns0:is>
      </ns0:c>
    </ns0:row>
    <ns0:row r="21" ht="62" customHeight="1">
      <ns0:c r="A21" s="7" t="inlineStr">
        <ns0:is>
          <ns0:t>PASO 2 → RESPONDER</ns0:t>
        </ns0:is>
      </ns0:c>
      <ns0:c r="B21" s="4" t="inlineStr">
        <ns0:is>
          <ns0:t>Elige una opción por pregunta. Solo añade evidencia si respondes Sí, comprobado; justifica No aplica. Para otras respuestas, el detalle es opcional.</ns0:t>
        </ns0:is>
      </ns0:c>
    </ns0:row>
    <ns0:row r="22" ht="62" customHeight="1">
      <ns0:c r="A22" s="7" t="inlineStr">
        <ns0:is>
          <ns0:t>VER RESULTADO</ns0:t>
        </ns0:is>
      </ns0:c>
      <ns0:c r="B22" s="4" t="inlineStr">
        <ns0:is>
          <ns0:t>Se completa solo: avance, avisos y conclusión orientativa. No confunde una respuesta afirmativa con una evidencia revisada.</ns0:t>
        </ns0:is>
      </ns0:c>
    </ns0:row>
    <ns0:row r="23" ht="62" customHeight="1">
      <ns0:c r="A23" s="7" t="inlineStr">
        <ns0:is>
          <ns0:t>VER PLAN</ns0:t>
        </ns0:is>
      </ns0:c>
      <ns0:c r="B23" s="4" t="inlineStr">
        <ns0:is>
          <ns0:t>Se proponen acciones, prioridad, responsable y fecha a partir de tus respuestas y esta ficha. No hay que copiar los mismos datos otra vez.</ns0:t>
        </ns0:is>
      </ns0:c>
    </ns0:row>
    <ns0:row r="24" ht="62" customHeight="1">
      <ns0:c r="A24" s="4" t="inlineStr">
        <ns0:is>
          <ns0:t>EJEMPLO DE RESPUESTA</ns0:t>
        </ns0:is>
      </ns0:c>
      <ns0:c r="B24" s="4" t="inlineStr">
        <ns0:is>
          <ns0:t>Pregunta: ¿puedes demostrar una restauración? Respuesta: No lo sé. Detalle: he pedido la prueba al proveedor. El plan propone aclarar la evidencia; no afirma que el sistema sea inseguro.</ns0:t>
        </ns0:is>
      </ns0:c>
    </ns0:row>
    <ns0:row r="25" ht="62" customHeight="1">
      <ns0:c r="A25" s="4" t="inlineStr">
        <ns0:is>
          <ns0:t>IMPORTANTE</ns0:t>
        </ns0:is>
      </ns0:c>
      <ns0:c r="B25" s="4" t="inlineStr">
        <ns0:is>
          <ns0:t>Los responsables, plazos y prioridades son propuestas, no asignaciones aprobadas. Compruébalos antes de usarlos. Una respuesta desconocida no demuestra un incumplimiento.</ns0:t>
        </ns0:is>
      </ns0:c>
    </ns0:row>
    <ns0:row r="26" ht="62" customHeight="1">
      <ns0:c r="A26" s="4" t="inlineStr">
        <ns0:is>
          <ns0:t>COMPATIBILIDAD</ns0:t>
        </ns0:is>
      </ns0:c>
      <ns0:c r="B26" s="4" t="inlineStr">
        <ns0:is>
          <ns0:t>Excel o LibreOffice de escritorio. Sin macros. Las celdas calculadas se protegen para evitar borrados; puedes desproteger la hoja sin contraseña desde Revisar si necesitas adaptarla.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8">
    <ns0:mergeCell ref="B21:C21"/>
    <ns0:mergeCell ref="B24:C24"/>
    <ns0:mergeCell ref="B25:C25"/>
    <ns0:mergeCell ref="A1:C1"/>
    <ns0:mergeCell ref="B23:C23"/>
    <ns0:mergeCell ref="B22:C22"/>
    <ns0:mergeCell ref="B26:C26"/>
    <ns0:mergeCell ref="A2:C2"/>
  </ns0:mergeCells>
  <ns0:dataValidations count="6">
    <ns0:dataValidation sqref="B10" showDropDown="0" showInputMessage="1" showErrorMessage="1" allowBlank="1" error="Elige una opción de la lista." promptTitle="Selecciona una respuesta" prompt="Abre la flecha de la celda. No lo sé es una respuesta válida." type="list">
      <ns0:formula1>"Servicios,Industria,Comercio,Tecnología,Salud,Educación,Otro"</ns0:formula1>
    </ns0:dataValidation>
    <ns0:dataValidation sqref="B11" showDropDown="0" showInputMessage="1" showErrorMessage="1" allowBlank="1" error="Elige una opción de la lista." promptTitle="Selecciona una respuesta" prompt="Abre la flecha de la celda. No lo sé es una respuesta válida." type="list">
      <ns0:formula1>"1-9 personas,10-49 personas,50-249 personas,250 o más,Prefiero no indicarlo"</ns0:formula1>
    </ns0:dataValidation>
    <ns0:dataValidation sqref="B12" showDropDown="0" showInputMessage="1" showErrorMessage="1" allowBlank="1" error="Elige una opción de la lista." promptTitle="Selecciona una respuesta" prompt="Abre la flecha de la celda. No lo sé es una respuesta válida." type="list">
      <ns0:formula1>"Primera evaluación,Revisión periódica,Cambio de alcance,Incidencia o requerimiento"</ns0:formula1>
    </ns0:dataValidation>
    <ns0:dataValidation sqref="B17" showDropDown="0" showInputMessage="1" showErrorMessage="1" allowBlank="1" error="Elige una opción de la lista." promptTitle="Selecciona una respuesta" prompt="Abre la flecha de la celda. No lo sé es una respuesta válida." type="list">
      <ns0:formula1>"Contratar proveedor,Renovar contrato,Comparar alternativas"</ns0:formula1>
    </ns0:dataValidation>
    <ns0:dataValidation sqref="B13" showDropDown="0" showInputMessage="0" showErrorMessage="1" allowBlank="1" error="Introduce una fecha válida." type="date" operator="between">
      <ns0:formula1>DATE(2020,1,1)</ns0:formula1>
      <ns0:formula2>DATE(2100,12,31)</ns0:formula2>
    </ns0:dataValidation>
    <ns0:dataValidation sqref="B18" showDropDown="0" showInputMessage="0" showErrorMessage="1" allowBlank="1" error="Introduce una fecha válida." type="date" operator="between">
      <ns0:formula1>DATE(2020,1,1)</ns0:formula1>
      <ns0:formula2>DATE(2100,12,31)</ns0:formula2>
    </ns0:dataValidation>
  </ns0:dataValidations>
  <ns0:hyperlinks>
    <ns0:hyperlink ref="A21" ns1:id="rId1"/>
    <ns0:hyperlink ref="A22" ns1:id="rId2"/>
    <ns0:hyperlink ref="A23" ns1:id="rId3"/>
  </ns0:hyperlink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65" customWidth="1" min="2" max="2"/>
    <ns0:col width="24" customWidth="1" min="3" max="3"/>
    <ns0:col width="39" customWidth="1" min="4" max="4"/>
    <ns0:col width="28" customWidth="1" min="5" max="5"/>
  </ns0:cols>
  <ns0:sheetData>
    <ns0:row r="1" ht="40" customHeight="1">
      <ns0:c r="A1" s="1" t="inlineStr">
        <ns0:is>
          <ns0:t>RAZNAR / Responde con lo que sabes</ns0:t>
        </ns0:is>
      </ns0:c>
    </ns0:row>
    <ns0:row r="2" ht="40" customHeight="1">
      <ns0:c r="A2" s="2" t="inlineStr">
        <ns0:is>
          <ns0:t>Selecciona en azul. El resultado y el plan se completan solos. No pegues contraseñas ni documentación confidencial.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Qué necesitas comprobar</ns0:t>
        </ns0:is>
      </ns0:c>
      <ns0:c r="C7" s="3" t="inlineStr">
        <ns0:is>
          <ns0:t>Tu respuesta</ns0:t>
        </ns0:is>
      </ns0:c>
      <ns0:c r="D7" s="3" t="inlineStr">
        <ns0:is>
          <ns0:t>Referencia o explicación</ns0:t>
        </ns0:is>
      </ns0:c>
      <ns0:c r="E7" s="3" t="inlineStr">
        <ns0:is>
          <ns0:t>Aviso automático</ns0:t>
        </ns0:is>
      </ns0:c>
    </ns0:row>
    <ns0:row r="8" ht="88" customHeight="1">
      <ns0:c r="A8" s="4" t="inlineStr">
        <ns0:is>
          <ns0:t>IT-01</ns0:t>
        </ns0:is>
      </ns0:c>
      <ns0:c r="B8" s="4" t="inlineStr">
        <ns0:is>
          <ns0:t>Servicios incluidos
Pide un inventario de servicios y exclusiones; usa el mismo alcance para comparar ofertas.</ns0:t>
        </ns0:is>
      </ns0:c>
      <ns0:c r="C8" s="5" t="n"/>
      <ns0:c r="D8" s="5" t="n"/>
      <ns0:c r="E8" s="2" t="str">
        <ns0:f>IF(C8="","Sin responder",IF(C8="Sí, comprobado",IF(D8="","Añade referencia","Documentado"),IF(C8="No aplica",IF(D8="","Justifica exclusión","Exclusión a revisar"),"Requiere revisión")))</ns0:f>
        <ns0:v>Sin responder</ns0:v>
      </ns0:c>
    </ns0:row>
    <ns0:row r="9" ht="88" customHeight="1">
      <ns0:c r="A9" s="4" t="inlineStr">
        <ns0:is>
          <ns0:t>IT-02</ns0:t>
        </ns0:is>
      </ns0:c>
      <ns0:c r="B9" s="4" t="inlineStr">
        <ns0:is>
          <ns0:t>Responsabilidades
Identifica quién decide, ejecuta y valida por sistema e integración.</ns0:t>
        </ns0:is>
      </ns0:c>
      <ns0:c r="C9" s="5" t="n"/>
      <ns0:c r="D9" s="5" t="n"/>
      <ns0:c r="E9" s="2" t="str">
        <ns0:f>IF(C9="","Sin responder",IF(C9="Sí, comprobado",IF(D9="","Añade referencia","Documentado"),IF(C9="No aplica",IF(D9="","Justifica exclusión","Exclusión a revisar"),"Requiere revisión")))</ns0:f>
        <ns0:v>Sin responder</ns0:v>
      </ns0:c>
    </ns0:row>
    <ns0:row r="10" ht="88" customHeight="1">
      <ns0:c r="A10" s="4" t="inlineStr">
        <ns0:is>
          <ns0:t>IT-03</ns0:t>
        </ns0:is>
      </ns0:c>
      <ns0:c r="B10" s="4" t="inlineStr">
        <ns0:is>
          <ns0:t>Precio inicial
Incluye implantación, transición, migración, formación y configuraciones.</ns0:t>
        </ns0:is>
      </ns0:c>
      <ns0:c r="C10" s="5" t="n"/>
      <ns0:c r="D10" s="5" t="n"/>
      <ns0:c r="E10" s="2" t="str">
        <ns0:f>IF(C10="","Sin responder",IF(C10="Sí, comprobado",IF(D10="","Añade referencia","Documentado"),IF(C10="No aplica",IF(D10="","Justifica exclusión","Exclusión a revisar"),"Requiere revisión")))</ns0:f>
        <ns0:v>Sin responder</ns0:v>
      </ns0:c>
    </ns0:row>
    <ns0:row r="11" ht="88" customHeight="1">
      <ns0:c r="A11" s="4" t="inlineStr">
        <ns0:is>
          <ns0:t>IT-04</ns0:t>
        </ns0:is>
      </ns0:c>
      <ns0:c r="B11" s="4" t="inlineStr">
        <ns0:is>
          <ns0:t>Precio recurrente
Desglosa cuota, consumo, usuarios, licencias y revisión de precios.</ns0:t>
        </ns0:is>
      </ns0:c>
      <ns0:c r="C11" s="5" t="n"/>
      <ns0:c r="D11" s="5" t="n"/>
      <ns0:c r="E11" s="2" t="str">
        <ns0:f>IF(C11="","Sin responder",IF(C11="Sí, comprobado",IF(D11="","Añade referencia","Documentado"),IF(C11="No aplica",IF(D11="","Justifica exclusión","Exclusión a revisar"),"Requiere revisión")))</ns0:f>
        <ns0:v>Sin responder</ns0:v>
      </ns0:c>
    </ns0:row>
    <ns0:row r="12" ht="88" customHeight="1">
      <ns0:c r="A12" s="4" t="inlineStr">
        <ns0:is>
          <ns0:t>IT-05</ns0:t>
        </ns0:is>
      </ns0:c>
      <ns0:c r="B12" s="4" t="inlineStr">
        <ns0:is>
          <ns0:t>Extras y cambios
Documenta trabajos fuera de alcance, tarifas y aprobación previa.</ns0:t>
        </ns0:is>
      </ns0:c>
      <ns0:c r="C12" s="5" t="n"/>
      <ns0:c r="D12" s="5" t="n"/>
      <ns0:c r="E12" s="2" t="str">
        <ns0:f>IF(C12="","Sin responder",IF(C12="Sí, comprobado",IF(D12="","Añade referencia","Documentado"),IF(C12="No aplica",IF(D12="","Justifica exclusión","Exclusión a revisar"),"Requiere revisión")))</ns0:f>
        <ns0:v>Sin responder</ns0:v>
      </ns0:c>
    </ns0:row>
    <ns0:row r="13" ht="88" customHeight="1">
      <ns0:c r="A13" s="4" t="inlineStr">
        <ns0:is>
          <ns0:t>IT-06</ns0:t>
        </ns0:is>
      </ns0:c>
      <ns0:c r="B13" s="4" t="inlineStr">
        <ns0:is>
          <ns0:t>Duración y renovación
Revisa permanencia, preavisos y condiciones de revisión.</ns0:t>
        </ns0:is>
      </ns0:c>
      <ns0:c r="C13" s="5" t="n"/>
      <ns0:c r="D13" s="5" t="n"/>
      <ns0:c r="E13" s="2" t="str">
        <ns0:f>IF(C13="","Sin responder",IF(C13="Sí, comprobado",IF(D13="","Añade referencia","Documentado"),IF(C13="No aplica",IF(D13="","Justifica exclusión","Exclusión a revisar"),"Requiere revisión")))</ns0:f>
        <ns0:v>Sin responder</ns0:v>
      </ns0:c>
    </ns0:row>
    <ns0:row r="14" ht="88" customHeight="1">
      <ns0:c r="A14" s="4" t="inlineStr">
        <ns0:is>
          <ns0:t>IT-07</ns0:t>
        </ns0:is>
      </ns0:c>
      <ns0:c r="B14" s="4" t="inlineStr">
        <ns0:is>
          <ns0:t>Horario y canales
Compara horario real, canales, disponibilidad y exclusiones.</ns0:t>
        </ns0:is>
      </ns0:c>
      <ns0:c r="C14" s="5" t="n"/>
      <ns0:c r="D14" s="5" t="n"/>
      <ns0:c r="E14" s="2" t="str">
        <ns0:f>IF(C14="","Sin responder",IF(C14="Sí, comprobado",IF(D14="","Añade referencia","Documentado"),IF(C14="No aplica",IF(D14="","Justifica exclusión","Exclusión a revisar"),"Requiere revisión")))</ns0:f>
        <ns0:v>Sin responder</ns0:v>
      </ns0:c>
    </ns0:row>
    <ns0:row r="15" ht="88" customHeight="1">
      <ns0:c r="A15" s="4" t="inlineStr">
        <ns0:is>
          <ns0:t>IT-08</ns0:t>
        </ns0:is>
      </ns0:c>
      <ns0:c r="B15" s="4" t="inlineStr">
        <ns0:is>
          <ns0:t>Prioridades y respuesta
Distingue primera respuesta, escalado y resolución; pide definiciones verificables.</ns0:t>
        </ns0:is>
      </ns0:c>
      <ns0:c r="C15" s="5" t="n"/>
      <ns0:c r="D15" s="5" t="n"/>
      <ns0:c r="E15" s="2" t="str">
        <ns0:f>IF(C15="","Sin responder",IF(C15="Sí, comprobado",IF(D15="","Añade referencia","Documentado"),IF(C15="No aplica",IF(D15="","Justifica exclusión","Exclusión a revisar"),"Requiere revisión")))</ns0:f>
        <ns0:v>Sin responder</ns0:v>
      </ns0:c>
    </ns0:row>
    <ns0:row r="16" ht="88" customHeight="1">
      <ns0:c r="A16" s="4" t="inlineStr">
        <ns0:is>
          <ns0:t>IT-09</ns0:t>
        </ns0:is>
      </ns0:c>
      <ns0:c r="B16" s="4" t="inlineStr">
        <ns0:is>
          <ns0:t>Escalado y responsables
Comprueba sustituciones, escalado y qué ocurre si falta el interlocutor habitual.</ns0:t>
        </ns0:is>
      </ns0:c>
      <ns0:c r="C16" s="5" t="n"/>
      <ns0:c r="D16" s="5" t="n"/>
      <ns0:c r="E16" s="2" t="str">
        <ns0:f>IF(C16="","Sin responder",IF(C16="Sí, comprobado",IF(D16="","Añade referencia","Documentado"),IF(C16="No aplica",IF(D16="","Justifica exclusión","Exclusión a revisar"),"Requiere revisión")))</ns0:f>
        <ns0:v>Sin responder</ns0:v>
      </ns0:c>
    </ns0:row>
    <ns0:row r="17" ht="88" customHeight="1">
      <ns0:c r="A17" s="4" t="inlineStr">
        <ns0:is>
          <ns0:t>IT-10</ns0:t>
        </ns0:is>
      </ns0:c>
      <ns0:c r="B17" s="4" t="inlineStr">
        <ns0:is>
          <ns0:t>Copias incluidas
Revisa sistemas cubiertos, responsables y supervisión del resultado.</ns0:t>
        </ns0:is>
      </ns0:c>
      <ns0:c r="C17" s="5" t="n"/>
      <ns0:c r="D17" s="5" t="n"/>
      <ns0:c r="E17" s="2" t="str">
        <ns0:f>IF(C17="","Sin responder",IF(C17="Sí, comprobado",IF(D17="","Añade referencia","Documentado"),IF(C17="No aplica",IF(D17="","Justifica exclusión","Exclusión a revisar"),"Requiere revisión")))</ns0:f>
        <ns0:v>Sin responder</ns0:v>
      </ns0:c>
    </ns0:row>
    <ns0:row r="18" ht="88" customHeight="1">
      <ns0:c r="A18" s="4" t="inlineStr">
        <ns0:is>
          <ns0:t>IT-11</ns0:t>
        </ns0:is>
      </ns0:c>
      <ns0:c r="B18" s="4" t="inlineStr">
        <ns0:is>
          <ns0:t>Restauración probada
Solicita evidencia dentro del alcance y limitaciones del último ensayo.</ns0:t>
        </ns0:is>
      </ns0:c>
      <ns0:c r="C18" s="5" t="n"/>
      <ns0:c r="D18" s="5" t="n"/>
      <ns0:c r="E18" s="2" t="str">
        <ns0:f>IF(C18="","Sin responder",IF(C18="Sí, comprobado",IF(D18="","Añade referencia","Documentado"),IF(C18="No aplica",IF(D18="","Justifica exclusión","Exclusión a revisar"),"Requiere revisión")))</ns0:f>
        <ns0:v>Sin responder</ns0:v>
      </ns0:c>
    </ns0:row>
    <ns0:row r="19" ht="88" customHeight="1">
      <ns0:c r="A19" s="4" t="inlineStr">
        <ns0:is>
          <ns0:t>IT-12</ns0:t>
        </ns0:is>
      </ns0:c>
      <ns0:c r="B19" s="4" t="inlineStr">
        <ns0:is>
          <ns0:t>Propiedad de cuentas
Confirma titularidad, permisos administrativos y cómo recuperas acceso.</ns0:t>
        </ns0:is>
      </ns0:c>
      <ns0:c r="C19" s="5" t="n"/>
      <ns0:c r="D19" s="5" t="n"/>
      <ns0:c r="E19" s="2" t="str">
        <ns0:f>IF(C19="","Sin responder",IF(C19="Sí, comprobado",IF(D19="","Añade referencia","Documentado"),IF(C19="No aplica",IF(D19="","Justifica exclusión","Exclusión a revisar"),"Requiere revisión")))</ns0:f>
        <ns0:v>Sin responder</ns0:v>
      </ns0:c>
    </ns0:row>
    <ns0:row r="20" ht="88" customHeight="1">
      <ns0:c r="A20" s="4" t="inlineStr">
        <ns0:is>
          <ns0:t>IT-13</ns0:t>
        </ns0:is>
      </ns0:c>
      <ns0:c r="B20" s="4" t="inlineStr">
        <ns0:is>
          <ns0:t>Altas y bajas
Revisa autorización, revisión y retirada de accesos propios y del proveedor.</ns0:t>
        </ns0:is>
      </ns0:c>
      <ns0:c r="C20" s="5" t="n"/>
      <ns0:c r="D20" s="5" t="n"/>
      <ns0:c r="E20" s="2" t="str">
        <ns0:f>IF(C20="","Sin responder",IF(C20="Sí, comprobado",IF(D20="","Añade referencia","Documentado"),IF(C20="No aplica",IF(D20="","Justifica exclusión","Exclusión a revisar"),"Requiere revisión")))</ns0:f>
        <ns0:v>Sin responder</ns0:v>
      </ns0:c>
    </ns0:row>
    <ns0:row r="21" ht="88" customHeight="1">
      <ns0:c r="A21" s="4" t="inlineStr">
        <ns0:is>
          <ns0:t>IT-14</ns0:t>
        </ns0:is>
      </ns0:c>
      <ns0:c r="B21" s="4" t="inlineStr">
        <ns0:is>
          <ns0:t>Gestión de incidentes
Documenta comunicaciones, escalado y responsabilidades del servicio contratado.</ns0:t>
        </ns0:is>
      </ns0:c>
      <ns0:c r="C21" s="5" t="n"/>
      <ns0:c r="D21" s="5" t="n"/>
      <ns0:c r="E21" s="2" t="str">
        <ns0:f>IF(C21="","Sin responder",IF(C21="Sí, comprobado",IF(D21="","Añade referencia","Documentado"),IF(C21="No aplica",IF(D21="","Justifica exclusión","Exclusión a revisar"),"Requiere revisión")))</ns0:f>
        <ns0:v>Sin responder</ns0:v>
      </ns0:c>
    </ns0:row>
    <ns0:row r="22" ht="88" customHeight="1">
      <ns0:c r="A22" s="4" t="inlineStr">
        <ns0:is>
          <ns0:t>IT-15</ns0:t>
        </ns0:is>
      </ns0:c>
      <ns0:c r="B22" s="4" t="inlineStr">
        <ns0:is>
          <ns0:t>Subcontratación
Identifica dependencias y condiciones de acceso de terceros.</ns0:t>
        </ns0:is>
      </ns0:c>
      <ns0:c r="C22" s="5" t="n"/>
      <ns0:c r="D22" s="5" t="n"/>
      <ns0:c r="E22" s="2" t="str">
        <ns0:f>IF(C22="","Sin responder",IF(C22="Sí, comprobado",IF(D22="","Añade referencia","Documentado"),IF(C22="No aplica",IF(D22="","Justifica exclusión","Exclusión a revisar"),"Requiere revisión")))</ns0:f>
        <ns0:v>Sin responder</ns0:v>
      </ns0:c>
    </ns0:row>
    <ns0:row r="23" ht="88" customHeight="1">
      <ns0:c r="A23" s="4" t="inlineStr">
        <ns0:is>
          <ns0:t>IT-16</ns0:t>
        </ns0:is>
      </ns0:c>
      <ns0:c r="B23" s="4" t="inlineStr">
        <ns0:is>
          <ns0:t>Inventario y configuraciones
Pide entregables mantenidos y accesibles a tu empresa.</ns0:t>
        </ns0:is>
      </ns0:c>
      <ns0:c r="C23" s="5" t="n"/>
      <ns0:c r="D23" s="5" t="n"/>
      <ns0:c r="E23" s="2" t="str">
        <ns0:f>IF(C23="","Sin responder",IF(C23="Sí, comprobado",IF(D23="","Añade referencia","Documentado"),IF(C23="No aplica",IF(D23="","Justifica exclusión","Exclusión a revisar"),"Requiere revisión")))</ns0:f>
        <ns0:v>Sin responder</ns0:v>
      </ns0:c>
    </ns0:row>
    <ns0:row r="24" ht="88" customHeight="1">
      <ns0:c r="A24" s="4" t="inlineStr">
        <ns0:is>
          <ns0:t>IT-17</ns0:t>
        </ns0:is>
      </ns0:c>
      <ns0:c r="B24" s="4" t="inlineStr">
        <ns0:is>
          <ns0:t>Seguimiento del servicio
Acordar indicadores, incidencias y cadencia de revisión.</ns0:t>
        </ns0:is>
      </ns0:c>
      <ns0:c r="C24" s="5" t="n"/>
      <ns0:c r="D24" s="5" t="n"/>
      <ns0:c r="E24" s="2" t="str">
        <ns0:f>IF(C24="","Sin responder",IF(C24="Sí, comprobado",IF(D24="","Añade referencia","Documentado"),IF(C24="No aplica",IF(D24="","Justifica exclusión","Exclusión a revisar"),"Requiere revisión")))</ns0:f>
        <ns0:v>Sin responder</ns0:v>
      </ns0:c>
    </ns0:row>
    <ns0:row r="25" ht="88" customHeight="1">
      <ns0:c r="A25" s="4" t="inlineStr">
        <ns0:is>
          <ns0:t>IT-18</ns0:t>
        </ns0:is>
      </ns0:c>
      <ns0:c r="B25" s="4" t="inlineStr">
        <ns0:is>
          <ns0:t>Exportación de datos
Comprueba formatos, plazos y posibilidad real de recuperación.</ns0:t>
        </ns0:is>
      </ns0:c>
      <ns0:c r="C25" s="5" t="n"/>
      <ns0:c r="D25" s="5" t="n"/>
      <ns0:c r="E25" s="2" t="str">
        <ns0:f>IF(C25="","Sin responder",IF(C25="Sí, comprobado",IF(D25="","Añade referencia","Documentado"),IF(C25="No aplica",IF(D25="","Justifica exclusión","Exclusión a revisar"),"Requiere revisión")))</ns0:f>
        <ns0:v>Sin responder</ns0:v>
      </ns0:c>
    </ns0:row>
    <ns0:row r="26" ht="88" customHeight="1">
      <ns0:c r="A26" s="4" t="inlineStr">
        <ns0:is>
          <ns0:t>IT-19</ns0:t>
        </ns0:is>
      </ns0:c>
      <ns0:c r="B26" s="4" t="inlineStr">
        <ns0:is>
          <ns0:t>Transferencia del servicio
Revisa colaboración, documentación, revocación de accesos y coste de salida.</ns0:t>
        </ns0:is>
      </ns0:c>
      <ns0:c r="C26" s="5" t="n"/>
      <ns0:c r="D26" s="5" t="n"/>
      <ns0:c r="E26" s="2" t="str">
        <ns0:f>IF(C26="","Sin responder",IF(C26="Sí, comprobado",IF(D26="","Añade referencia","Documentado"),IF(C26="No aplica",IF(D26="","Justifica exclusión","Exclusión a revisar"),"Requiere revisión")))</ns0:f>
        <ns0:v>Sin responder</ns0:v>
      </ns0:c>
    </ns0:row>
    <ns0:row r="27" ht="88" customHeight="1">
      <ns0:c r="A27" s="4" t="inlineStr">
        <ns0:is>
          <ns0:t>IT-20</ns0:t>
        </ns0:is>
      </ns0:c>
      <ns0:c r="B27" s="4" t="inlineStr">
        <ns0:is>
          <ns0:t>Condiciones pendientes
Documenta lo que debe resolverse antes de contratar o renovar.</ns0:t>
        </ns0:is>
      </ns0:c>
      <ns0:c r="C27" s="5" t="n"/>
      <ns0:c r="D27" s="5" t="n"/>
      <ns0:c r="E27" s="2" t="str">
        <ns0:f>IF(C27="","Sin responder",IF(C27="Sí, comprobado",IF(D27="","Añade referencia","Documentado"),IF(C27="No aplica",IF(D27="","Justifica exclusión","Exclusión a revisar"),"Requiere revisión")))</ns0:f>
        <ns0:v>Sin responder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E27"/>
  <ns0:mergeCells count="2">
    <ns0:mergeCell ref="A2:E2"/>
    <ns0:mergeCell ref="A1:E1"/>
  </ns0:mergeCells>
  <ns0:conditionalFormatting sqref="E8:E27">
    <ns0:cfRule type="expression" priority="1" dxfId="0">
      <ns0:formula>E8="Documentado"</ns0:formula>
    </ns0:cfRule>
    <ns0:cfRule type="expression" priority="2" dxfId="1">
      <ns0:formula>OR(E8="Añade referencia",E8="Justifica exclusión")</ns0:formula>
    </ns0:cfRule>
  </ns0:conditionalFormatting>
  <ns0:dataValidations count="1">
    <ns0:dataValidation sqref="C8:C27" showDropDown="0" showInputMessage="1" showErrorMessage="1" allowBlank="1" error="Elige una respuesta del desplegable." promptTitle="No tienes que saberlo todo" prompt="Usa No lo sé si falta confirmación. Sí, comprobado requiere referencia." type="list">
      <ns0:formula1>RespuestasPermitidas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tabColor rgb="006440E6"/>
    <ns0:outlinePr summaryBelow="1" summaryRight="1"/>
    <ns0:pageSetUpPr fitToPage="1"/>
  </ns0:sheetPr>
  <ns0:dimension ref="A1:C24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42" customWidth="1" min="1" max="1"/>
    <ns0:col width="44" customWidth="1" min="2" max="2"/>
    <ns0:col width="62" customWidth="1" min="3" max="3"/>
  </ns0:cols>
  <ns0:sheetData>
    <ns0:row r="1" ht="40" customHeight="1">
      <ns0:c r="A1" s="1" t="inlineStr">
        <ns0:is>
          <ns0:t>RAZNAR / Tu resultado orientativo</ns0:t>
        </ns0:is>
      </ns0:c>
    </ns0:row>
    <ns0:row r="2" ht="40" customHeight="1">
      <ns0:c r="A2" s="2" t="inlineStr">
        <ns0:is>
          <ns0:t>Se actualiza con tus respuestas. No constituye una certificación, un diagnóstico completo ni una aprobación automática.</ns0:t>
        </ns0:is>
      </ns0:c>
    </ns0:row>
    <ns0:row r="7" ht="44" customHeight="1">
      <ns0:c r="A7" s="3" t="inlineStr">
        <ns0:is>
          <ns0:t>Indicador</ns0:t>
        </ns0:is>
      </ns0:c>
      <ns0:c r="B7" s="3" t="inlineStr">
        <ns0:is>
          <ns0:t>Resultado</ns0:t>
        </ns0:is>
      </ns0:c>
      <ns0:c r="C7" s="3" t="inlineStr">
        <ns0:is>
          <ns0:t>Interpretación</ns0:t>
        </ns0:is>
      </ns0:c>
    </ns0:row>
    <ns0:row r="8" ht="44" customHeight="1">
      <ns0:c r="A8" s="4" t="inlineStr">
        <ns0:is>
          <ns0:t>Empresa</ns0:t>
        </ns0:is>
      </ns0:c>
      <ns0:c r="B8" s="2" t="str">
        <ns0:f>IF(Inicio!B8="","Completa Inicio",Inicio!B8)</ns0:f>
        <ns0:v>Completa Inicio</ns0:v>
      </ns0:c>
      <ns0:c r="C8" s="4" t="inlineStr">
        <ns0:is>
          <ns0:t>Dato de la ficha inicial.</ns0:t>
        </ns0:is>
      </ns0:c>
    </ns0:row>
    <ns0:row r="9" ht="44" customHeight="1">
      <ns0:c r="A9" s="4" t="inlineStr">
        <ns0:is>
          <ns0:t>Proyecto / servicio</ns0:t>
        </ns0:is>
      </ns0:c>
      <ns0:c r="B9" s="2" t="str">
        <ns0:f>IF(Inicio!B9="","Completa Inicio",Inicio!B9)</ns0:f>
        <ns0:v>Completa Inicio</ns0:v>
      </ns0:c>
      <ns0:c r="C9" s="4" t="inlineStr">
        <ns0:is>
          <ns0:t>Caso al que se refieren estas respuestas.</ns0:t>
        </ns0:is>
      </ns0:c>
    </ns0:row>
    <ns0:row r="10" ht="44" customHeight="1">
      <ns0:c r="A10" s="4" t="inlineStr">
        <ns0:is>
          <ns0:t>Objetivo</ns0:t>
        </ns0:is>
      </ns0:c>
      <ns0:c r="B10" s="2" t="str">
        <ns0:f>IF(Inicio!B17="","Selecciona objetivo",Inicio!B17)</ns0:f>
        <ns0:v>Selecciona objetivo</ns0:v>
      </ns0:c>
      <ns0:c r="C10" s="4" t="inlineStr">
        <ns0:is>
          <ns0:t>Elegido por ti; no cambia automáticamente el alcance.</ns0:t>
        </ns0:is>
      </ns0:c>
    </ns0:row>
    <ns0:row r="11" ht="44" customHeight="1">
      <ns0:c r="A11" s="4" t="inlineStr">
        <ns0:is>
          <ns0:t>Preguntas</ns0:t>
        </ns0:is>
      </ns0:c>
      <ns0:c r="B11" s="2" t="n">
        <ns0:f>20</ns0:f>
        <ns0:v>20.0</ns0:v>
      </ns0:c>
      <ns0:c r="C11" s="4" t="inlineStr">
        <ns0:is>
          <ns0:t>Cuestiones de preparación de esta plantilla.</ns0:t>
        </ns0:is>
      </ns0:c>
    </ns0:row>
    <ns0:row r="12" ht="44" customHeight="1">
      <ns0:c r="A12" s="4" t="inlineStr">
        <ns0:is>
          <ns0:t>Respuestas registradas</ns0:t>
        </ns0:is>
      </ns0:c>
      <ns0:c r="B12" s="2" t="n">
        <ns0:f>COUNTA(Responder!C8:C27)</ns0:f>
        <ns0:v>0.0</ns0:v>
      </ns0:c>
      <ns0:c r="C12" s="4" t="inlineStr">
        <ns0:is>
          <ns0:t>Incluye No lo sé y No aplica.</ns0:t>
        </ns0:is>
      </ns0:c>
    </ns0:row>
    <ns0:row r="13" ht="44" customHeight="1">
      <ns0:c r="A13" s="4" t="inlineStr">
        <ns0:is>
          <ns0:t>Avance</ns0:t>
        </ns0:is>
      </ns0:c>
      <ns0:c r="B13" s="8" t="n">
        <ns0:f>B12/B11</ns0:f>
        <ns0:v>0.0</ns0:v>
      </ns0:c>
      <ns0:c r="C13" s="4" t="inlineStr">
        <ns0:is>
          <ns0:t>Porcentaje respondido, no puntuación de seguridad.</ns0:t>
        </ns0:is>
      </ns0:c>
    </ns0:row>
    <ns0:row r="14" ht="44" customHeight="1">
      <ns0:c r="A14" s="4" t="inlineStr">
        <ns0:is>
          <ns0:t>Confirmaciones documentadas</ns0:t>
        </ns0:is>
      </ns0:c>
      <ns0:c r="B14" s="2" t="n">
        <ns0:f>COUNTIF(Responder!E8:E27,"Documentado")</ns0:f>
        <ns0:v>0.0</ns0:v>
      </ns0:c>
      <ns0:c r="C14" s="4" t="inlineStr">
        <ns0:is>
          <ns0:t>Referencias declaradas; la herramienta no verifica documentos.</ns0:t>
        </ns0:is>
      </ns0:c>
    </ns0:row>
    <ns0:row r="15" ht="44" customHeight="1">
      <ns0:c r="A15" s="4" t="inlineStr">
        <ns0:is>
          <ns0:t>Referencias pendientes</ns0:t>
        </ns0:is>
      </ns0:c>
      <ns0:c r="B15" s="2" t="n">
        <ns0:f>COUNTIF(Responder!E8:E27,"Añade referencia")</ns0:f>
        <ns0:v>0.0</ns0:v>
      </ns0:c>
      <ns0:c r="C15" s="4" t="inlineStr">
        <ns0:is>
          <ns0:t>Respuestas afirmativas sin una referencia.</ns0:t>
        </ns0:is>
      </ns0:c>
    </ns0:row>
    <ns0:row r="16" ht="44" customHeight="1">
      <ns0:c r="A16" s="4" t="inlineStr">
        <ns0:is>
          <ns0:t>Exclusiones sin justificar</ns0:t>
        </ns0:is>
      </ns0:c>
      <ns0:c r="B16" s="2" t="n">
        <ns0:f>COUNTIF(Responder!E8:E27,"Justifica exclusión")</ns0:f>
        <ns0:v>0.0</ns0:v>
      </ns0:c>
      <ns0:c r="C16" s="4" t="inlineStr">
        <ns0:is>
          <ns0:t>No aplica debe tener explicación.</ns0:t>
        </ns0:is>
      </ns0:c>
    </ns0:row>
    <ns0:row r="17" ht="44" customHeight="1">
      <ns0:c r="A17" s="4" t="inlineStr">
        <ns0:is>
          <ns0:t>Asuntos críticos por revisar</ns0:t>
        </ns0:is>
      </ns0:c>
      <ns0:c r="B17" s="2" t="n">
        <ns0:f>COUNTIFS(Opciones!B8:B27,"Sí",Responder!E8:E27,"&lt;&gt;Documentado",Responder!C8:C27,"&lt;&gt;No aplica")</ns0:f>
        <ns0:v>14.0</ns0:v>
      </ns0:c>
      <ns0:c r="C17" s="4" t="inlineStr">
        <ns0:is>
          <ns0:t>Criterios orientativos, incluye preguntas aún sin responder.</ns0:t>
        </ns0:is>
      </ns0:c>
    </ns0:row>
    <ns0:row r="18" ht="44" customHeight="1">
      <ns0:c r="A18" s="4" t="inlineStr">
        <ns0:is>
          <ns0:t>Conclusión</ns0:t>
        </ns0:is>
      </ns0:c>
      <ns0:c r="B18" s="2" t="str">
        <ns0:f>IF(B12=0,"EMPIEZA POR RESPONDER",IF(B12&lt;B11,"EVALUACIÓN INCOMPLETA",IF(OR(B15&gt;0,B16&gt;0,B17&gt;0,COUNTIF(Responder!E8:E27,"Requiere revisión")&gt;0),"REVISAR ASUNTOS PENDIENTES","VALIDAR CON DIRECCIÓN")))</ns0:f>
        <ns0:v>EMPIEZA POR RESPONDER</ns0:v>
      </ns0:c>
      <ns0:c r="C18" s="4" t="inlineStr">
        <ns0:is>
          <ns0:t>Incluso una revisión completa necesita validación humana.</ns0:t>
        </ns0:is>
      </ns0:c>
    </ns0:row>
    <ns0:row r="21" ht="44" customHeight="1">
      <ns0:c r="A21" s="4" t="inlineStr">
        <ns0:is>
          <ns0:t>Decisión humana</ns0:t>
        </ns0:is>
      </ns0:c>
      <ns0:c r="B21" s="5" t="n"/>
    </ns0:row>
    <ns0:row r="22" ht="44" customHeight="1">
      <ns0:c r="A22" s="4" t="inlineStr">
        <ns0:is>
          <ns0:t>Condiciones / siguiente paso</ns0:t>
        </ns0:is>
      </ns0:c>
      <ns0:c r="B22" s="5" t="n"/>
    </ns0:row>
    <ns0:row r="23" ht="44" customHeight="1">
      <ns0:c r="A23" s="4" t="inlineStr">
        <ns0:is>
          <ns0:t>Validado por</ns0:t>
        </ns0:is>
      </ns0:c>
      <ns0:c r="B23" s="5" t="n"/>
    </ns0:row>
    <ns0:row r="24" ht="44" customHeight="1">
      <ns0:c r="A24" s="4" t="inlineStr">
        <ns0:is>
          <ns0:t>Fecha de validación</ns0:t>
        </ns0:is>
      </ns0:c>
      <ns0:c r="B24" s="6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1:C1"/>
    <ns0:mergeCell ref="A2:C2"/>
  </ns0:mergeCells>
  <ns0:dataValidations count="1">
    <ns0:dataValidation sqref="B21" showDropDown="0" showInputMessage="1" showErrorMessage="1" allowBlank="1" error="Elige una opción de la lista." promptTitle="Selecciona una respuesta" prompt="Abre la flecha de la celda. No lo sé es una respuesta válida." type="list">
      <ns0:formula1>"Pendiente,Preparar evidencias,Continuar con condiciones,Reformular,Detener"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F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57" customWidth="1" min="2" max="2"/>
    <ns0:col width="18" customWidth="1" min="3" max="3"/>
    <ns0:col width="25" customWidth="1" min="4" max="4"/>
    <ns0:col width="18" customWidth="1" min="5" max="5"/>
    <ns0:col width="24" customWidth="1" min="6" max="6"/>
  </ns0:cols>
  <ns0:sheetData>
    <ns0:row r="1" ht="40" customHeight="1">
      <ns0:c r="A1" s="1" t="inlineStr">
        <ns0:is>
          <ns0:t>RAZNAR / Acciones propuestas automáticamente</ns0:t>
        </ns0:is>
      </ns0:c>
    </ns0:row>
    <ns0:row r="2" ht="40" customHeight="1">
      <ns0:c r="A2" s="2" t="inlineStr">
        <ns0:is>
          <ns0:t>No se asignan tareas sin revisión: valida estas propuestas con el responsable. Actualiza Responder cuando cambie la evidencia.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Siguiente paso sugerido</ns0:t>
        </ns0:is>
      </ns0:c>
      <ns0:c r="C7" s="3" t="inlineStr">
        <ns0:is>
          <ns0:t>Prioridad sugerida</ns0:t>
        </ns0:is>
      </ns0:c>
      <ns0:c r="D7" s="3" t="inlineStr">
        <ns0:is>
          <ns0:t>Responsable sugerido</ns0:t>
        </ns0:is>
      </ns0:c>
      <ns0:c r="E7" s="3" t="inlineStr">
        <ns0:is>
          <ns0:t>Fecha propuesta</ns0:t>
        </ns0:is>
      </ns0:c>
      <ns0:c r="F7" s="3" t="inlineStr">
        <ns0:is>
          <ns0:t>Situación</ns0:t>
        </ns0:is>
      </ns0:c>
    </ns0:row>
    <ns0:row r="8" ht="88" customHeight="1">
      <ns0:c r="A8" s="4" t="inlineStr">
        <ns0:is>
          <ns0:t>IT-01</ns0:t>
        </ns0:is>
      </ns0:c>
      <ns0:c r="B8" s="2" t="str">
        <ns0:f>IF(Responder!C8="","Responde primero esta pregunta",IF(Responder!E8="Documentado","Conservar referencia y revisar si cambia el alcance",IF(Responder!C8="No aplica",IF(Responder!D8="","Explicar por qué no aplica","Validar exclusión con quien decide"),IF(Responder!C8="Sí, comprobado","Añadir referencia de evidencia revisada",IF(Responder!C8="No lo sé","Aclarar: Pide un inventario de servicios y exclusiones; usa el mismo alcance para comparar ofertas.",IF(Responder!C8="Parcial","Completar: Pide un inventario de servicios y exclusiones; usa el mismo alcance para comparar ofertas.","Preparar: Pide un inventario de servicios y exclusiones; usa el mismo alcance para comparar ofertas."))))))</ns0:f>
        <ns0:v>Responde primero esta pregunta</ns0:v>
      </ns0:c>
      <ns0:c r="C8" s="2" t="str">
        <ns0:f>IF(Responder!C8="","Sin valorar",IF(Responder!E8="Documentado","Seguimiento",IF(Responder!C8="No aplica","Validar alcance","Alta")))</ns0:f>
        <ns0:v>Sin valorar</ns0:v>
      </ns0:c>
      <ns0:c r="D8" s="2" t="str">
        <ns0:f>IF(Responder!C8="","",IF(Inicio!B14&lt;&gt;"",Inicio!B14,IF(Inicio!B14&lt;&gt;"",Inicio!B14,"Por asignar")))</ns0:f>
        <ns0:v/>
      </ns0:c>
      <ns0:c r="E8" s="9" t="str">
        <ns0:f>IF(OR(Responder!C8="",Responder!E8="Documentado",Inicio!B18=""),"",Inicio!B18)</ns0:f>
        <ns0:v/>
      </ns0:c>
      <ns0:c r="F8" s="2" t="str">
        <ns0:f>IF(Responder!C8="","Sin valorar",IF(Responder!E8="Documentado","Seguimiento",IF(E8="","Acordar plazo",IF(E8&lt;TODAY(),"Revisar plazo","Pendiente de revisar"))))</ns0:f>
        <ns0:v>Sin valorar</ns0:v>
      </ns0:c>
    </ns0:row>
    <ns0:row r="9" ht="88" customHeight="1">
      <ns0:c r="A9" s="4" t="inlineStr">
        <ns0:is>
          <ns0:t>IT-02</ns0:t>
        </ns0:is>
      </ns0:c>
      <ns0:c r="B9" s="2" t="str">
        <ns0:f>IF(Responder!C9="","Responde primero esta pregunta",IF(Responder!E9="Documentado","Conservar referencia y revisar si cambia el alcance",IF(Responder!C9="No aplica",IF(Responder!D9="","Explicar por qué no aplica","Validar exclusión con quien decide"),IF(Responder!C9="Sí, comprobado","Añadir referencia de evidencia revisada",IF(Responder!C9="No lo sé","Aclarar: Identifica quién decide, ejecuta y valida por sistema e integración.",IF(Responder!C9="Parcial","Completar: Identifica quién decide, ejecuta y valida por sistema e integración.","Preparar: Identifica quién decide, ejecuta y valida por sistema e integración."))))))</ns0:f>
        <ns0:v>Responde primero esta pregunta</ns0:v>
      </ns0:c>
      <ns0:c r="C9" s="2" t="str">
        <ns0:f>IF(Responder!C9="","Sin valorar",IF(Responder!E9="Documentado","Seguimiento",IF(Responder!C9="No aplica","Validar alcance","Alta")))</ns0:f>
        <ns0:v>Sin valorar</ns0:v>
      </ns0:c>
      <ns0:c r="D9" s="2" t="str">
        <ns0:f>IF(Responder!C9="","",IF(Inicio!B14&lt;&gt;"",Inicio!B14,IF(Inicio!B14&lt;&gt;"",Inicio!B14,"Por asignar")))</ns0:f>
        <ns0:v/>
      </ns0:c>
      <ns0:c r="E9" s="9" t="str">
        <ns0:f>IF(OR(Responder!C9="",Responder!E9="Documentado",Inicio!B18=""),"",Inicio!B18)</ns0:f>
        <ns0:v/>
      </ns0:c>
      <ns0:c r="F9" s="2" t="str">
        <ns0:f>IF(Responder!C9="","Sin valorar",IF(Responder!E9="Documentado","Seguimiento",IF(E9="","Acordar plazo",IF(E9&lt;TODAY(),"Revisar plazo","Pendiente de revisar"))))</ns0:f>
        <ns0:v>Sin valorar</ns0:v>
      </ns0:c>
    </ns0:row>
    <ns0:row r="10" ht="88" customHeight="1">
      <ns0:c r="A10" s="4" t="inlineStr">
        <ns0:is>
          <ns0:t>IT-03</ns0:t>
        </ns0:is>
      </ns0:c>
      <ns0:c r="B10" s="2" t="str">
        <ns0:f>IF(Responder!C10="","Responde primero esta pregunta",IF(Responder!E10="Documentado","Conservar referencia y revisar si cambia el alcance",IF(Responder!C10="No aplica",IF(Responder!D10="","Explicar por qué no aplica","Validar exclusión con quien decide"),IF(Responder!C10="Sí, comprobado","Añadir referencia de evidencia revisada",IF(Responder!C10="No lo sé","Aclarar: Incluye implantación, transición, migración, formación y configuraciones.",IF(Responder!C10="Parcial","Completar: Incluye implantación, transición, migración, formación y configuraciones.","Preparar: Incluye implantación, transición, migración, formación y configuraciones."))))))</ns0:f>
        <ns0:v>Responde primero esta pregunta</ns0:v>
      </ns0:c>
      <ns0:c r="C10" s="2" t="str">
        <ns0:f>IF(Responder!C10="","Sin valorar",IF(Responder!E10="Documentado","Seguimiento",IF(Responder!C10="No aplica","Validar alcance","Media")))</ns0:f>
        <ns0:v>Sin valorar</ns0:v>
      </ns0:c>
      <ns0:c r="D10" s="2" t="str">
        <ns0:f>IF(Responder!C10="","",IF(Inicio!B14&lt;&gt;"",Inicio!B14,IF(Inicio!B14&lt;&gt;"",Inicio!B14,"Por asignar")))</ns0:f>
        <ns0:v/>
      </ns0:c>
      <ns0:c r="E10" s="9" t="str">
        <ns0:f>IF(OR(Responder!C10="",Responder!E10="Documentado",Inicio!B18=""),"",Inicio!B18)</ns0:f>
        <ns0:v/>
      </ns0:c>
      <ns0:c r="F10" s="2" t="str">
        <ns0:f>IF(Responder!C10="","Sin valorar",IF(Responder!E10="Documentado","Seguimiento",IF(E10="","Acordar plazo",IF(E10&lt;TODAY(),"Revisar plazo","Pendiente de revisar"))))</ns0:f>
        <ns0:v>Sin valorar</ns0:v>
      </ns0:c>
    </ns0:row>
    <ns0:row r="11" ht="88" customHeight="1">
      <ns0:c r="A11" s="4" t="inlineStr">
        <ns0:is>
          <ns0:t>IT-04</ns0:t>
        </ns0:is>
      </ns0:c>
      <ns0:c r="B11" s="2" t="str">
        <ns0:f>IF(Responder!C11="","Responde primero esta pregunta",IF(Responder!E11="Documentado","Conservar referencia y revisar si cambia el alcance",IF(Responder!C11="No aplica",IF(Responder!D11="","Explicar por qué no aplica","Validar exclusión con quien decide"),IF(Responder!C11="Sí, comprobado","Añadir referencia de evidencia revisada",IF(Responder!C11="No lo sé","Aclarar: Desglosa cuota, consumo, usuarios, licencias y revisión de precios.",IF(Responder!C11="Parcial","Completar: Desglosa cuota, consumo, usuarios, licencias y revisión de precios.","Preparar: Desglosa cuota, consumo, usuarios, licencias y revisión de precios."))))))</ns0:f>
        <ns0:v>Responde primero esta pregunta</ns0:v>
      </ns0:c>
      <ns0:c r="C11" s="2" t="str">
        <ns0:f>IF(Responder!C11="","Sin valorar",IF(Responder!E11="Documentado","Seguimiento",IF(Responder!C11="No aplica","Validar alcance","Media")))</ns0:f>
        <ns0:v>Sin valorar</ns0:v>
      </ns0:c>
      <ns0:c r="D11" s="2" t="str">
        <ns0:f>IF(Responder!C11="","",IF(Inicio!B14&lt;&gt;"",Inicio!B14,IF(Inicio!B14&lt;&gt;"",Inicio!B14,"Por asignar")))</ns0:f>
        <ns0:v/>
      </ns0:c>
      <ns0:c r="E11" s="9" t="str">
        <ns0:f>IF(OR(Responder!C11="",Responder!E11="Documentado",Inicio!B18=""),"",Inicio!B18)</ns0:f>
        <ns0:v/>
      </ns0:c>
      <ns0:c r="F11" s="2" t="str">
        <ns0:f>IF(Responder!C11="","Sin valorar",IF(Responder!E11="Documentado","Seguimiento",IF(E11="","Acordar plazo",IF(E11&lt;TODAY(),"Revisar plazo","Pendiente de revisar"))))</ns0:f>
        <ns0:v>Sin valorar</ns0:v>
      </ns0:c>
    </ns0:row>
    <ns0:row r="12" ht="88" customHeight="1">
      <ns0:c r="A12" s="4" t="inlineStr">
        <ns0:is>
          <ns0:t>IT-05</ns0:t>
        </ns0:is>
      </ns0:c>
      <ns0:c r="B12" s="2" t="str">
        <ns0:f>IF(Responder!C12="","Responde primero esta pregunta",IF(Responder!E12="Documentado","Conservar referencia y revisar si cambia el alcance",IF(Responder!C12="No aplica",IF(Responder!D12="","Explicar por qué no aplica","Validar exclusión con quien decide"),IF(Responder!C12="Sí, comprobado","Añadir referencia de evidencia revisada",IF(Responder!C12="No lo sé","Aclarar: Documenta trabajos fuera de alcance, tarifas y aprobación previa.",IF(Responder!C12="Parcial","Completar: Documenta trabajos fuera de alcance, tarifas y aprobación previa.","Preparar: Documenta trabajos fuera de alcance, tarifas y aprobación previa."))))))</ns0:f>
        <ns0:v>Responde primero esta pregunta</ns0:v>
      </ns0:c>
      <ns0:c r="C12" s="2" t="str">
        <ns0:f>IF(Responder!C12="","Sin valorar",IF(Responder!E12="Documentado","Seguimiento",IF(Responder!C12="No aplica","Validar alcance","Media")))</ns0:f>
        <ns0:v>Sin valorar</ns0:v>
      </ns0:c>
      <ns0:c r="D12" s="2" t="str">
        <ns0:f>IF(Responder!C12="","",IF(Inicio!B14&lt;&gt;"",Inicio!B14,IF(Inicio!B14&lt;&gt;"",Inicio!B14,"Por asignar")))</ns0:f>
        <ns0:v/>
      </ns0:c>
      <ns0:c r="E12" s="9" t="str">
        <ns0:f>IF(OR(Responder!C12="",Responder!E12="Documentado",Inicio!B18=""),"",Inicio!B18)</ns0:f>
        <ns0:v/>
      </ns0:c>
      <ns0:c r="F12" s="2" t="str">
        <ns0:f>IF(Responder!C12="","Sin valorar",IF(Responder!E12="Documentado","Seguimiento",IF(E12="","Acordar plazo",IF(E12&lt;TODAY(),"Revisar plazo","Pendiente de revisar"))))</ns0:f>
        <ns0:v>Sin valorar</ns0:v>
      </ns0:c>
    </ns0:row>
    <ns0:row r="13" ht="88" customHeight="1">
      <ns0:c r="A13" s="4" t="inlineStr">
        <ns0:is>
          <ns0:t>IT-06</ns0:t>
        </ns0:is>
      </ns0:c>
      <ns0:c r="B13" s="2" t="str">
        <ns0:f>IF(Responder!C13="","Responde primero esta pregunta",IF(Responder!E13="Documentado","Conservar referencia y revisar si cambia el alcance",IF(Responder!C13="No aplica",IF(Responder!D13="","Explicar por qué no aplica","Validar exclusión con quien decide"),IF(Responder!C13="Sí, comprobado","Añadir referencia de evidencia revisada",IF(Responder!C13="No lo sé","Aclarar: Revisa permanencia, preavisos y condiciones de revisión.",IF(Responder!C13="Parcial","Completar: Revisa permanencia, preavisos y condiciones de revisión.","Preparar: Revisa permanencia, preavisos y condiciones de revisión."))))))</ns0:f>
        <ns0:v>Responde primero esta pregunta</ns0:v>
      </ns0:c>
      <ns0:c r="C13" s="2" t="str">
        <ns0:f>IF(Responder!C13="","Sin valorar",IF(Responder!E13="Documentado","Seguimiento",IF(Responder!C13="No aplica","Validar alcance","Alta")))</ns0:f>
        <ns0:v>Sin valorar</ns0:v>
      </ns0:c>
      <ns0:c r="D13" s="2" t="str">
        <ns0:f>IF(Responder!C13="","",IF(Inicio!B14&lt;&gt;"",Inicio!B14,IF(Inicio!B14&lt;&gt;"",Inicio!B14,"Por asignar")))</ns0:f>
        <ns0:v/>
      </ns0:c>
      <ns0:c r="E13" s="9" t="str">
        <ns0:f>IF(OR(Responder!C13="",Responder!E13="Documentado",Inicio!B18=""),"",Inicio!B18)</ns0:f>
        <ns0:v/>
      </ns0:c>
      <ns0:c r="F13" s="2" t="str">
        <ns0:f>IF(Responder!C13="","Sin valorar",IF(Responder!E13="Documentado","Seguimiento",IF(E13="","Acordar plazo",IF(E13&lt;TODAY(),"Revisar plazo","Pendiente de revisar"))))</ns0:f>
        <ns0:v>Sin valorar</ns0:v>
      </ns0:c>
    </ns0:row>
    <ns0:row r="14" ht="88" customHeight="1">
      <ns0:c r="A14" s="4" t="inlineStr">
        <ns0:is>
          <ns0:t>IT-07</ns0:t>
        </ns0:is>
      </ns0:c>
      <ns0:c r="B14" s="2" t="str">
        <ns0:f>IF(Responder!C14="","Responde primero esta pregunta",IF(Responder!E14="Documentado","Conservar referencia y revisar si cambia el alcance",IF(Responder!C14="No aplica",IF(Responder!D14="","Explicar por qué no aplica","Validar exclusión con quien decide"),IF(Responder!C14="Sí, comprobado","Añadir referencia de evidencia revisada",IF(Responder!C14="No lo sé","Aclarar: Compara horario real, canales, disponibilidad y exclusiones.",IF(Responder!C14="Parcial","Completar: Compara horario real, canales, disponibilidad y exclusiones.","Preparar: Compara horario real, canales, disponibilidad y exclusiones."))))))</ns0:f>
        <ns0:v>Responde primero esta pregunta</ns0:v>
      </ns0:c>
      <ns0:c r="C14" s="2" t="str">
        <ns0:f>IF(Responder!C14="","Sin valorar",IF(Responder!E14="Documentado","Seguimiento",IF(Responder!C14="No aplica","Validar alcance","Alta")))</ns0:f>
        <ns0:v>Sin valorar</ns0:v>
      </ns0:c>
      <ns0:c r="D14" s="2" t="str">
        <ns0:f>IF(Responder!C14="","",IF(Inicio!B16&lt;&gt;"",Inicio!B16,IF(Inicio!B14&lt;&gt;"",Inicio!B14,"Por asignar")))</ns0:f>
        <ns0:v/>
      </ns0:c>
      <ns0:c r="E14" s="9" t="str">
        <ns0:f>IF(OR(Responder!C14="",Responder!E14="Documentado",Inicio!B18=""),"",Inicio!B18)</ns0:f>
        <ns0:v/>
      </ns0:c>
      <ns0:c r="F14" s="2" t="str">
        <ns0:f>IF(Responder!C14="","Sin valorar",IF(Responder!E14="Documentado","Seguimiento",IF(E14="","Acordar plazo",IF(E14&lt;TODAY(),"Revisar plazo","Pendiente de revisar"))))</ns0:f>
        <ns0:v>Sin valorar</ns0:v>
      </ns0:c>
    </ns0:row>
    <ns0:row r="15" ht="88" customHeight="1">
      <ns0:c r="A15" s="4" t="inlineStr">
        <ns0:is>
          <ns0:t>IT-08</ns0:t>
        </ns0:is>
      </ns0:c>
      <ns0:c r="B15" s="2" t="str">
        <ns0:f>IF(Responder!C15="","Responde primero esta pregunta",IF(Responder!E15="Documentado","Conservar referencia y revisar si cambia el alcance",IF(Responder!C15="No aplica",IF(Responder!D15="","Explicar por qué no aplica","Validar exclusión con quien decide"),IF(Responder!C15="Sí, comprobado","Añadir referencia de evidencia revisada",IF(Responder!C15="No lo sé","Aclarar: Distingue primera respuesta, escalado y resolución; pide definiciones verificables.",IF(Responder!C15="Parcial","Completar: Distingue primera respuesta, escalado y resolución; pide definiciones verificables.","Preparar: Distingue primera respuesta, escalado y resolución; pide definiciones verificables."))))))</ns0:f>
        <ns0:v>Responde primero esta pregunta</ns0:v>
      </ns0:c>
      <ns0:c r="C15" s="2" t="str">
        <ns0:f>IF(Responder!C15="","Sin valorar",IF(Responder!E15="Documentado","Seguimiento",IF(Responder!C15="No aplica","Validar alcance","Alta")))</ns0:f>
        <ns0:v>Sin valorar</ns0:v>
      </ns0:c>
      <ns0:c r="D15" s="2" t="str">
        <ns0:f>IF(Responder!C15="","",IF(Inicio!B16&lt;&gt;"",Inicio!B16,IF(Inicio!B14&lt;&gt;"",Inicio!B14,"Por asignar")))</ns0:f>
        <ns0:v/>
      </ns0:c>
      <ns0:c r="E15" s="9" t="str">
        <ns0:f>IF(OR(Responder!C15="",Responder!E15="Documentado",Inicio!B18=""),"",Inicio!B18)</ns0:f>
        <ns0:v/>
      </ns0:c>
      <ns0:c r="F15" s="2" t="str">
        <ns0:f>IF(Responder!C15="","Sin valorar",IF(Responder!E15="Documentado","Seguimiento",IF(E15="","Acordar plazo",IF(E15&lt;TODAY(),"Revisar plazo","Pendiente de revisar"))))</ns0:f>
        <ns0:v>Sin valorar</ns0:v>
      </ns0:c>
    </ns0:row>
    <ns0:row r="16" ht="88" customHeight="1">
      <ns0:c r="A16" s="4" t="inlineStr">
        <ns0:is>
          <ns0:t>IT-09</ns0:t>
        </ns0:is>
      </ns0:c>
      <ns0:c r="B16" s="2" t="str">
        <ns0:f>IF(Responder!C16="","Responde primero esta pregunta",IF(Responder!E16="Documentado","Conservar referencia y revisar si cambia el alcance",IF(Responder!C16="No aplica",IF(Responder!D16="","Explicar por qué no aplica","Validar exclusión con quien decide"),IF(Responder!C16="Sí, comprobado","Añadir referencia de evidencia revisada",IF(Responder!C16="No lo sé","Aclarar: Comprueba sustituciones, escalado y qué ocurre si falta el interlocutor habitual.",IF(Responder!C16="Parcial","Completar: Comprueba sustituciones, escalado y qué ocurre si falta el interlocutor habitual.","Preparar: Comprueba sustituciones, escalado y qué ocurre si falta el interlocutor habitual."))))))</ns0:f>
        <ns0:v>Responde primero esta pregunta</ns0:v>
      </ns0:c>
      <ns0:c r="C16" s="2" t="str">
        <ns0:f>IF(Responder!C16="","Sin valorar",IF(Responder!E16="Documentado","Seguimiento",IF(Responder!C16="No aplica","Validar alcance","Media")))</ns0:f>
        <ns0:v>Sin valorar</ns0:v>
      </ns0:c>
      <ns0:c r="D16" s="2" t="str">
        <ns0:f>IF(Responder!C16="","",IF(Inicio!B16&lt;&gt;"",Inicio!B16,IF(Inicio!B14&lt;&gt;"",Inicio!B14,"Por asignar")))</ns0:f>
        <ns0:v/>
      </ns0:c>
      <ns0:c r="E16" s="9" t="str">
        <ns0:f>IF(OR(Responder!C16="",Responder!E16="Documentado",Inicio!B18=""),"",Inicio!B18)</ns0:f>
        <ns0:v/>
      </ns0:c>
      <ns0:c r="F16" s="2" t="str">
        <ns0:f>IF(Responder!C16="","Sin valorar",IF(Responder!E16="Documentado","Seguimiento",IF(E16="","Acordar plazo",IF(E16&lt;TODAY(),"Revisar plazo","Pendiente de revisar"))))</ns0:f>
        <ns0:v>Sin valorar</ns0:v>
      </ns0:c>
    </ns0:row>
    <ns0:row r="17" ht="88" customHeight="1">
      <ns0:c r="A17" s="4" t="inlineStr">
        <ns0:is>
          <ns0:t>IT-10</ns0:t>
        </ns0:is>
      </ns0:c>
      <ns0:c r="B17" s="2" t="str">
        <ns0:f>IF(Responder!C17="","Responde primero esta pregunta",IF(Responder!E17="Documentado","Conservar referencia y revisar si cambia el alcance",IF(Responder!C17="No aplica",IF(Responder!D17="","Explicar por qué no aplica","Validar exclusión con quien decide"),IF(Responder!C17="Sí, comprobado","Añadir referencia de evidencia revisada",IF(Responder!C17="No lo sé","Aclarar: Revisa sistemas cubiertos, responsables y supervisión del resultado.",IF(Responder!C17="Parcial","Completar: Revisa sistemas cubiertos, responsables y supervisión del resultado.","Preparar: Revisa sistemas cubiertos, responsables y supervisión del resultado."))))))</ns0:f>
        <ns0:v>Responde primero esta pregunta</ns0:v>
      </ns0:c>
      <ns0:c r="C17" s="2" t="str">
        <ns0:f>IF(Responder!C17="","Sin valorar",IF(Responder!E17="Documentado","Seguimiento",IF(Responder!C17="No aplica","Validar alcance","Alta")))</ns0:f>
        <ns0:v>Sin valorar</ns0:v>
      </ns0:c>
      <ns0:c r="D17" s="2" t="str">
        <ns0:f>IF(Responder!C17="","",IF(Inicio!B16&lt;&gt;"",Inicio!B16,IF(Inicio!B14&lt;&gt;"",Inicio!B14,"Por asignar")))</ns0:f>
        <ns0:v/>
      </ns0:c>
      <ns0:c r="E17" s="9" t="str">
        <ns0:f>IF(OR(Responder!C17="",Responder!E17="Documentado",Inicio!B18=""),"",Inicio!B18)</ns0:f>
        <ns0:v/>
      </ns0:c>
      <ns0:c r="F17" s="2" t="str">
        <ns0:f>IF(Responder!C17="","Sin valorar",IF(Responder!E17="Documentado","Seguimiento",IF(E17="","Acordar plazo",IF(E17&lt;TODAY(),"Revisar plazo","Pendiente de revisar"))))</ns0:f>
        <ns0:v>Sin valorar</ns0:v>
      </ns0:c>
    </ns0:row>
    <ns0:row r="18" ht="88" customHeight="1">
      <ns0:c r="A18" s="4" t="inlineStr">
        <ns0:is>
          <ns0:t>IT-11</ns0:t>
        </ns0:is>
      </ns0:c>
      <ns0:c r="B18" s="2" t="str">
        <ns0:f>IF(Responder!C18="","Responde primero esta pregunta",IF(Responder!E18="Documentado","Conservar referencia y revisar si cambia el alcance",IF(Responder!C18="No aplica",IF(Responder!D18="","Explicar por qué no aplica","Validar exclusión con quien decide"),IF(Responder!C18="Sí, comprobado","Añadir referencia de evidencia revisada",IF(Responder!C18="No lo sé","Aclarar: Solicita evidencia dentro del alcance y limitaciones del último ensayo.",IF(Responder!C18="Parcial","Completar: Solicita evidencia dentro del alcance y limitaciones del último ensayo.","Preparar: Solicita evidencia dentro del alcance y limitaciones del último ensayo."))))))</ns0:f>
        <ns0:v>Responde primero esta pregunta</ns0:v>
      </ns0:c>
      <ns0:c r="C18" s="2" t="str">
        <ns0:f>IF(Responder!C18="","Sin valorar",IF(Responder!E18="Documentado","Seguimiento",IF(Responder!C18="No aplica","Validar alcance","Alta")))</ns0:f>
        <ns0:v>Sin valorar</ns0:v>
      </ns0:c>
      <ns0:c r="D18" s="2" t="str">
        <ns0:f>IF(Responder!C18="","",IF(Inicio!B16&lt;&gt;"",Inicio!B16,IF(Inicio!B14&lt;&gt;"",Inicio!B14,"Por asignar")))</ns0:f>
        <ns0:v/>
      </ns0:c>
      <ns0:c r="E18" s="9" t="str">
        <ns0:f>IF(OR(Responder!C18="",Responder!E18="Documentado",Inicio!B18=""),"",Inicio!B18)</ns0:f>
        <ns0:v/>
      </ns0:c>
      <ns0:c r="F18" s="2" t="str">
        <ns0:f>IF(Responder!C18="","Sin valorar",IF(Responder!E18="Documentado","Seguimiento",IF(E18="","Acordar plazo",IF(E18&lt;TODAY(),"Revisar plazo","Pendiente de revisar"))))</ns0:f>
        <ns0:v>Sin valorar</ns0:v>
      </ns0:c>
    </ns0:row>
    <ns0:row r="19" ht="88" customHeight="1">
      <ns0:c r="A19" s="4" t="inlineStr">
        <ns0:is>
          <ns0:t>IT-12</ns0:t>
        </ns0:is>
      </ns0:c>
      <ns0:c r="B19" s="2" t="str">
        <ns0:f>IF(Responder!C19="","Responde primero esta pregunta",IF(Responder!E19="Documentado","Conservar referencia y revisar si cambia el alcance",IF(Responder!C19="No aplica",IF(Responder!D19="","Explicar por qué no aplica","Validar exclusión con quien decide"),IF(Responder!C19="Sí, comprobado","Añadir referencia de evidencia revisada",IF(Responder!C19="No lo sé","Aclarar: Confirma titularidad, permisos administrativos y cómo recuperas acceso.",IF(Responder!C19="Parcial","Completar: Confirma titularidad, permisos administrativos y cómo recuperas acceso.","Preparar: Confirma titularidad, permisos administrativos y cómo recuperas acceso."))))))</ns0:f>
        <ns0:v>Responde primero esta pregunta</ns0:v>
      </ns0:c>
      <ns0:c r="C19" s="2" t="str">
        <ns0:f>IF(Responder!C19="","Sin valorar",IF(Responder!E19="Documentado","Seguimiento",IF(Responder!C19="No aplica","Validar alcance","Alta")))</ns0:f>
        <ns0:v>Sin valorar</ns0:v>
      </ns0:c>
      <ns0:c r="D19" s="2" t="str">
        <ns0:f>IF(Responder!C19="","",IF(Inicio!B15&lt;&gt;"",Inicio!B15,IF(Inicio!B14&lt;&gt;"",Inicio!B14,"Por asignar")))</ns0:f>
        <ns0:v/>
      </ns0:c>
      <ns0:c r="E19" s="9" t="str">
        <ns0:f>IF(OR(Responder!C19="",Responder!E19="Documentado",Inicio!B18=""),"",Inicio!B18)</ns0:f>
        <ns0:v/>
      </ns0:c>
      <ns0:c r="F19" s="2" t="str">
        <ns0:f>IF(Responder!C19="","Sin valorar",IF(Responder!E19="Documentado","Seguimiento",IF(E19="","Acordar plazo",IF(E19&lt;TODAY(),"Revisar plazo","Pendiente de revisar"))))</ns0:f>
        <ns0:v>Sin valorar</ns0:v>
      </ns0:c>
    </ns0:row>
    <ns0:row r="20" ht="88" customHeight="1">
      <ns0:c r="A20" s="4" t="inlineStr">
        <ns0:is>
          <ns0:t>IT-13</ns0:t>
        </ns0:is>
      </ns0:c>
      <ns0:c r="B20" s="2" t="str">
        <ns0:f>IF(Responder!C20="","Responde primero esta pregunta",IF(Responder!E20="Documentado","Conservar referencia y revisar si cambia el alcance",IF(Responder!C20="No aplica",IF(Responder!D20="","Explicar por qué no aplica","Validar exclusión con quien decide"),IF(Responder!C20="Sí, comprobado","Añadir referencia de evidencia revisada",IF(Responder!C20="No lo sé","Aclarar: Revisa autorización, revisión y retirada de accesos propios y del proveedor.",IF(Responder!C20="Parcial","Completar: Revisa autorización, revisión y retirada de accesos propios y del proveedor.","Preparar: Revisa autorización, revisión y retirada de accesos propios y del proveedor."))))))</ns0:f>
        <ns0:v>Responde primero esta pregunta</ns0:v>
      </ns0:c>
      <ns0:c r="C20" s="2" t="str">
        <ns0:f>IF(Responder!C20="","Sin valorar",IF(Responder!E20="Documentado","Seguimiento",IF(Responder!C20="No aplica","Validar alcance","Alta")))</ns0:f>
        <ns0:v>Sin valorar</ns0:v>
      </ns0:c>
      <ns0:c r="D20" s="2" t="str">
        <ns0:f>IF(Responder!C20="","",IF(Inicio!B15&lt;&gt;"",Inicio!B15,IF(Inicio!B14&lt;&gt;"",Inicio!B14,"Por asignar")))</ns0:f>
        <ns0:v/>
      </ns0:c>
      <ns0:c r="E20" s="9" t="str">
        <ns0:f>IF(OR(Responder!C20="",Responder!E20="Documentado",Inicio!B18=""),"",Inicio!B18)</ns0:f>
        <ns0:v/>
      </ns0:c>
      <ns0:c r="F20" s="2" t="str">
        <ns0:f>IF(Responder!C20="","Sin valorar",IF(Responder!E20="Documentado","Seguimiento",IF(E20="","Acordar plazo",IF(E20&lt;TODAY(),"Revisar plazo","Pendiente de revisar"))))</ns0:f>
        <ns0:v>Sin valorar</ns0:v>
      </ns0:c>
    </ns0:row>
    <ns0:row r="21" ht="88" customHeight="1">
      <ns0:c r="A21" s="4" t="inlineStr">
        <ns0:is>
          <ns0:t>IT-14</ns0:t>
        </ns0:is>
      </ns0:c>
      <ns0:c r="B21" s="2" t="str">
        <ns0:f>IF(Responder!C21="","Responde primero esta pregunta",IF(Responder!E21="Documentado","Conservar referencia y revisar si cambia el alcance",IF(Responder!C21="No aplica",IF(Responder!D21="","Explicar por qué no aplica","Validar exclusión con quien decide"),IF(Responder!C21="Sí, comprobado","Añadir referencia de evidencia revisada",IF(Responder!C21="No lo sé","Aclarar: Documenta comunicaciones, escalado y responsabilidades del servicio contratado.",IF(Responder!C21="Parcial","Completar: Documenta comunicaciones, escalado y responsabilidades del servicio contratado.","Preparar: Documenta comunicaciones, escalado y responsabilidades del servicio contratado."))))))</ns0:f>
        <ns0:v>Responde primero esta pregunta</ns0:v>
      </ns0:c>
      <ns0:c r="C21" s="2" t="str">
        <ns0:f>IF(Responder!C21="","Sin valorar",IF(Responder!E21="Documentado","Seguimiento",IF(Responder!C21="No aplica","Validar alcance","Alta")))</ns0:f>
        <ns0:v>Sin valorar</ns0:v>
      </ns0:c>
      <ns0:c r="D21" s="2" t="str">
        <ns0:f>IF(Responder!C21="","",IF(Inicio!B15&lt;&gt;"",Inicio!B15,IF(Inicio!B14&lt;&gt;"",Inicio!B14,"Por asignar")))</ns0:f>
        <ns0:v/>
      </ns0:c>
      <ns0:c r="E21" s="9" t="str">
        <ns0:f>IF(OR(Responder!C21="",Responder!E21="Documentado",Inicio!B18=""),"",Inicio!B18)</ns0:f>
        <ns0:v/>
      </ns0:c>
      <ns0:c r="F21" s="2" t="str">
        <ns0:f>IF(Responder!C21="","Sin valorar",IF(Responder!E21="Documentado","Seguimiento",IF(E21="","Acordar plazo",IF(E21&lt;TODAY(),"Revisar plazo","Pendiente de revisar"))))</ns0:f>
        <ns0:v>Sin valorar</ns0:v>
      </ns0:c>
    </ns0:row>
    <ns0:row r="22" ht="88" customHeight="1">
      <ns0:c r="A22" s="4" t="inlineStr">
        <ns0:is>
          <ns0:t>IT-15</ns0:t>
        </ns0:is>
      </ns0:c>
      <ns0:c r="B22" s="2" t="str">
        <ns0:f>IF(Responder!C22="","Responde primero esta pregunta",IF(Responder!E22="Documentado","Conservar referencia y revisar si cambia el alcance",IF(Responder!C22="No aplica",IF(Responder!D22="","Explicar por qué no aplica","Validar exclusión con quien decide"),IF(Responder!C22="Sí, comprobado","Añadir referencia de evidencia revisada",IF(Responder!C22="No lo sé","Aclarar: Identifica dependencias y condiciones de acceso de terceros.",IF(Responder!C22="Parcial","Completar: Identifica dependencias y condiciones de acceso de terceros.","Preparar: Identifica dependencias y condiciones de acceso de terceros."))))))</ns0:f>
        <ns0:v>Responde primero esta pregunta</ns0:v>
      </ns0:c>
      <ns0:c r="C22" s="2" t="str">
        <ns0:f>IF(Responder!C22="","Sin valorar",IF(Responder!E22="Documentado","Seguimiento",IF(Responder!C22="No aplica","Validar alcance","Media")))</ns0:f>
        <ns0:v>Sin valorar</ns0:v>
      </ns0:c>
      <ns0:c r="D22" s="2" t="str">
        <ns0:f>IF(Responder!C22="","",IF(Inicio!B15&lt;&gt;"",Inicio!B15,IF(Inicio!B14&lt;&gt;"",Inicio!B14,"Por asignar")))</ns0:f>
        <ns0:v/>
      </ns0:c>
      <ns0:c r="E22" s="9" t="str">
        <ns0:f>IF(OR(Responder!C22="",Responder!E22="Documentado",Inicio!B18=""),"",Inicio!B18)</ns0:f>
        <ns0:v/>
      </ns0:c>
      <ns0:c r="F22" s="2" t="str">
        <ns0:f>IF(Responder!C22="","Sin valorar",IF(Responder!E22="Documentado","Seguimiento",IF(E22="","Acordar plazo",IF(E22&lt;TODAY(),"Revisar plazo","Pendiente de revisar"))))</ns0:f>
        <ns0:v>Sin valorar</ns0:v>
      </ns0:c>
    </ns0:row>
    <ns0:row r="23" ht="88" customHeight="1">
      <ns0:c r="A23" s="4" t="inlineStr">
        <ns0:is>
          <ns0:t>IT-16</ns0:t>
        </ns0:is>
      </ns0:c>
      <ns0:c r="B23" s="2" t="str">
        <ns0:f>IF(Responder!C23="","Responde primero esta pregunta",IF(Responder!E23="Documentado","Conservar referencia y revisar si cambia el alcance",IF(Responder!C23="No aplica",IF(Responder!D23="","Explicar por qué no aplica","Validar exclusión con quien decide"),IF(Responder!C23="Sí, comprobado","Añadir referencia de evidencia revisada",IF(Responder!C23="No lo sé","Aclarar: Pide entregables mantenidos y accesibles a tu empresa.",IF(Responder!C23="Parcial","Completar: Pide entregables mantenidos y accesibles a tu empresa.","Preparar: Pide entregables mantenidos y accesibles a tu empresa."))))))</ns0:f>
        <ns0:v>Responde primero esta pregunta</ns0:v>
      </ns0:c>
      <ns0:c r="C23" s="2" t="str">
        <ns0:f>IF(Responder!C23="","Sin valorar",IF(Responder!E23="Documentado","Seguimiento",IF(Responder!C23="No aplica","Validar alcance","Alta")))</ns0:f>
        <ns0:v>Sin valorar</ns0:v>
      </ns0:c>
      <ns0:c r="D23" s="2" t="str">
        <ns0:f>IF(Responder!C23="","",IF(Inicio!B15&lt;&gt;"",Inicio!B15,IF(Inicio!B14&lt;&gt;"",Inicio!B14,"Por asignar")))</ns0:f>
        <ns0:v/>
      </ns0:c>
      <ns0:c r="E23" s="9" t="str">
        <ns0:f>IF(OR(Responder!C23="",Responder!E23="Documentado",Inicio!B18=""),"",Inicio!B18)</ns0:f>
        <ns0:v/>
      </ns0:c>
      <ns0:c r="F23" s="2" t="str">
        <ns0:f>IF(Responder!C23="","Sin valorar",IF(Responder!E23="Documentado","Seguimiento",IF(E23="","Acordar plazo",IF(E23&lt;TODAY(),"Revisar plazo","Pendiente de revisar"))))</ns0:f>
        <ns0:v>Sin valorar</ns0:v>
      </ns0:c>
    </ns0:row>
    <ns0:row r="24" ht="88" customHeight="1">
      <ns0:c r="A24" s="4" t="inlineStr">
        <ns0:is>
          <ns0:t>IT-17</ns0:t>
        </ns0:is>
      </ns0:c>
      <ns0:c r="B24" s="2" t="str">
        <ns0:f>IF(Responder!C24="","Responde primero esta pregunta",IF(Responder!E24="Documentado","Conservar referencia y revisar si cambia el alcance",IF(Responder!C24="No aplica",IF(Responder!D24="","Explicar por qué no aplica","Validar exclusión con quien decide"),IF(Responder!C24="Sí, comprobado","Añadir referencia de evidencia revisada",IF(Responder!C24="No lo sé","Aclarar: Acordar indicadores, incidencias y cadencia de revisión.",IF(Responder!C24="Parcial","Completar: Acordar indicadores, incidencias y cadencia de revisión.","Preparar: Acordar indicadores, incidencias y cadencia de revisión."))))))</ns0:f>
        <ns0:v>Responde primero esta pregunta</ns0:v>
      </ns0:c>
      <ns0:c r="C24" s="2" t="str">
        <ns0:f>IF(Responder!C24="","Sin valorar",IF(Responder!E24="Documentado","Seguimiento",IF(Responder!C24="No aplica","Validar alcance","Media")))</ns0:f>
        <ns0:v>Sin valorar</ns0:v>
      </ns0:c>
      <ns0:c r="D24" s="2" t="str">
        <ns0:f>IF(Responder!C24="","",IF(Inicio!B15&lt;&gt;"",Inicio!B15,IF(Inicio!B14&lt;&gt;"",Inicio!B14,"Por asignar")))</ns0:f>
        <ns0:v/>
      </ns0:c>
      <ns0:c r="E24" s="9" t="str">
        <ns0:f>IF(OR(Responder!C24="",Responder!E24="Documentado",Inicio!B18=""),"",Inicio!B18)</ns0:f>
        <ns0:v/>
      </ns0:c>
      <ns0:c r="F24" s="2" t="str">
        <ns0:f>IF(Responder!C24="","Sin valorar",IF(Responder!E24="Documentado","Seguimiento",IF(E24="","Acordar plazo",IF(E24&lt;TODAY(),"Revisar plazo","Pendiente de revisar"))))</ns0:f>
        <ns0:v>Sin valorar</ns0:v>
      </ns0:c>
    </ns0:row>
    <ns0:row r="25" ht="88" customHeight="1">
      <ns0:c r="A25" s="4" t="inlineStr">
        <ns0:is>
          <ns0:t>IT-18</ns0:t>
        </ns0:is>
      </ns0:c>
      <ns0:c r="B25" s="2" t="str">
        <ns0:f>IF(Responder!C25="","Responde primero esta pregunta",IF(Responder!E25="Documentado","Conservar referencia y revisar si cambia el alcance",IF(Responder!C25="No aplica",IF(Responder!D25="","Explicar por qué no aplica","Validar exclusión con quien decide"),IF(Responder!C25="Sí, comprobado","Añadir referencia de evidencia revisada",IF(Responder!C25="No lo sé","Aclarar: Comprueba formatos, plazos y posibilidad real de recuperación.",IF(Responder!C25="Parcial","Completar: Comprueba formatos, plazos y posibilidad real de recuperación.","Preparar: Comprueba formatos, plazos y posibilidad real de recuperación."))))))</ns0:f>
        <ns0:v>Responde primero esta pregunta</ns0:v>
      </ns0:c>
      <ns0:c r="C25" s="2" t="str">
        <ns0:f>IF(Responder!C25="","Sin valorar",IF(Responder!E25="Documentado","Seguimiento",IF(Responder!C25="No aplica","Validar alcance","Alta")))</ns0:f>
        <ns0:v>Sin valorar</ns0:v>
      </ns0:c>
      <ns0:c r="D25" s="2" t="str">
        <ns0:f>IF(Responder!C25="","",IF(Inicio!B14&lt;&gt;"",Inicio!B14,IF(Inicio!B14&lt;&gt;"",Inicio!B14,"Por asignar")))</ns0:f>
        <ns0:v/>
      </ns0:c>
      <ns0:c r="E25" s="9" t="str">
        <ns0:f>IF(OR(Responder!C25="",Responder!E25="Documentado",Inicio!B18=""),"",Inicio!B18)</ns0:f>
        <ns0:v/>
      </ns0:c>
      <ns0:c r="F25" s="2" t="str">
        <ns0:f>IF(Responder!C25="","Sin valorar",IF(Responder!E25="Documentado","Seguimiento",IF(E25="","Acordar plazo",IF(E25&lt;TODAY(),"Revisar plazo","Pendiente de revisar"))))</ns0:f>
        <ns0:v>Sin valorar</ns0:v>
      </ns0:c>
    </ns0:row>
    <ns0:row r="26" ht="88" customHeight="1">
      <ns0:c r="A26" s="4" t="inlineStr">
        <ns0:is>
          <ns0:t>IT-19</ns0:t>
        </ns0:is>
      </ns0:c>
      <ns0:c r="B26" s="2" t="str">
        <ns0:f>IF(Responder!C26="","Responde primero esta pregunta",IF(Responder!E26="Documentado","Conservar referencia y revisar si cambia el alcance",IF(Responder!C26="No aplica",IF(Responder!D26="","Explicar por qué no aplica","Validar exclusión con quien decide"),IF(Responder!C26="Sí, comprobado","Añadir referencia de evidencia revisada",IF(Responder!C26="No lo sé","Aclarar: Revisa colaboración, documentación, revocación de accesos y coste de salida.",IF(Responder!C26="Parcial","Completar: Revisa colaboración, documentación, revocación de accesos y coste de salida.","Preparar: Revisa colaboración, documentación, revocación de accesos y coste de salida."))))))</ns0:f>
        <ns0:v>Responde primero esta pregunta</ns0:v>
      </ns0:c>
      <ns0:c r="C26" s="2" t="str">
        <ns0:f>IF(Responder!C26="","Sin valorar",IF(Responder!E26="Documentado","Seguimiento",IF(Responder!C26="No aplica","Validar alcance","Alta")))</ns0:f>
        <ns0:v>Sin valorar</ns0:v>
      </ns0:c>
      <ns0:c r="D26" s="2" t="str">
        <ns0:f>IF(Responder!C26="","",IF(Inicio!B14&lt;&gt;"",Inicio!B14,IF(Inicio!B14&lt;&gt;"",Inicio!B14,"Por asignar")))</ns0:f>
        <ns0:v/>
      </ns0:c>
      <ns0:c r="E26" s="9" t="str">
        <ns0:f>IF(OR(Responder!C26="",Responder!E26="Documentado",Inicio!B18=""),"",Inicio!B18)</ns0:f>
        <ns0:v/>
      </ns0:c>
      <ns0:c r="F26" s="2" t="str">
        <ns0:f>IF(Responder!C26="","Sin valorar",IF(Responder!E26="Documentado","Seguimiento",IF(E26="","Acordar plazo",IF(E26&lt;TODAY(),"Revisar plazo","Pendiente de revisar"))))</ns0:f>
        <ns0:v>Sin valorar</ns0:v>
      </ns0:c>
    </ns0:row>
    <ns0:row r="27" ht="88" customHeight="1">
      <ns0:c r="A27" s="4" t="inlineStr">
        <ns0:is>
          <ns0:t>IT-20</ns0:t>
        </ns0:is>
      </ns0:c>
      <ns0:c r="B27" s="2" t="str">
        <ns0:f>IF(Responder!C27="","Responde primero esta pregunta",IF(Responder!E27="Documentado","Conservar referencia y revisar si cambia el alcance",IF(Responder!C27="No aplica",IF(Responder!D27="","Explicar por qué no aplica","Validar exclusión con quien decide"),IF(Responder!C27="Sí, comprobado","Añadir referencia de evidencia revisada",IF(Responder!C27="No lo sé","Aclarar: Documenta lo que debe resolverse antes de contratar o renovar.",IF(Responder!C27="Parcial","Completar: Documenta lo que debe resolverse antes de contratar o renovar.","Preparar: Documenta lo que debe resolverse antes de contratar o renovar."))))))</ns0:f>
        <ns0:v>Responde primero esta pregunta</ns0:v>
      </ns0:c>
      <ns0:c r="C27" s="2" t="str">
        <ns0:f>IF(Responder!C27="","Sin valorar",IF(Responder!E27="Documentado","Seguimiento",IF(Responder!C27="No aplica","Validar alcance","Alta")))</ns0:f>
        <ns0:v>Sin valorar</ns0:v>
      </ns0:c>
      <ns0:c r="D27" s="2" t="str">
        <ns0:f>IF(Responder!C27="","",IF(Inicio!B14&lt;&gt;"",Inicio!B14,IF(Inicio!B14&lt;&gt;"",Inicio!B14,"Por asignar")))</ns0:f>
        <ns0:v/>
      </ns0:c>
      <ns0:c r="E27" s="9" t="str">
        <ns0:f>IF(OR(Responder!C27="",Responder!E27="Documentado",Inicio!B18=""),"",Inicio!B18)</ns0:f>
        <ns0:v/>
      </ns0:c>
      <ns0:c r="F27" s="2" t="str">
        <ns0:f>IF(Responder!C27="","Sin valorar",IF(Responder!E27="Documentado","Seguimiento",IF(E27="","Acordar plazo",IF(E27&lt;TODAY(),"Revisar plazo","Pendiente de revisar"))))</ns0:f>
        <ns0:v>Sin valorar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F27"/>
  <ns0:mergeCells count="2">
    <ns0:mergeCell ref="A2:F2"/>
    <ns0:mergeCell ref="A1:F1"/>
  </ns0:mergeCell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18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8" customWidth="1" min="1" max="1"/>
    <ns0:col width="27" customWidth="1" min="2" max="2"/>
    <ns0:col width="27" customWidth="1" min="3" max="3"/>
    <ns0:col width="27" customWidth="1" min="4" max="4"/>
    <ns0:col width="60" customWidth="1" min="5" max="5"/>
  </ns0:cols>
  <ns0:sheetData>
    <ns0:row r="1" ht="40" customHeight="1">
      <ns0:c r="A1" s="1" t="inlineStr">
        <ns0:is>
          <ns0:t>RAZNAR / Comparar costes (opcional)</ns0:t>
        </ns0:is>
      </ns0:c>
    </ns0:row>
    <ns0:row r="2" ht="40" customHeight="1">
      <ns0:c r="A2" s="2" t="inlineStr">
        <ns0:is>
          <ns0:t>No es necesario completar esta hoja para responder. Introduce tus propios importes; no hay tarifas precargadas.</ns0:t>
        </ns0:is>
      </ns0:c>
    </ns0:row>
    <ns0:row r="7" ht="44" customHeight="1">
      <ns0:c r="A7" s="4" t="inlineStr">
        <ns0:is>
          <ns0:t>Entrada / cálculo</ns0:t>
        </ns0:is>
      </ns0:c>
      <ns0:c r="B7" s="5" t="inlineStr">
        <ns0:is>
          <ns0:t>Escenario A</ns0:t>
        </ns0:is>
      </ns0:c>
      <ns0:c r="C7" s="5" t="inlineStr">
        <ns0:is>
          <ns0:t>Escenario B</ns0:t>
        </ns0:is>
      </ns0:c>
      <ns0:c r="D7" s="5" t="inlineStr">
        <ns0:is>
          <ns0:t>Escenario C</ns0:t>
        </ns0:is>
      </ns0:c>
      <ns0:c r="E7" s="4" t="inlineStr">
        <ns0:is>
          <ns0:t>Criterio de cálculo</ns0:t>
        </ns0:is>
      </ns0:c>
    </ns0:row>
    <ns0:row r="8" ht="44" customHeight="1">
      <ns0:c r="A8" s="4" t="inlineStr">
        <ns0:is>
          <ns0:t>Nombre / alcance</ns0:t>
        </ns0:is>
      </ns0:c>
    </ns0:row>
    <ns0:row r="9" ht="44" customHeight="1">
      <ns0:c r="A9" s="4" t="inlineStr">
        <ns0:is>
          <ns0:t>Horizonte (meses)</ns0:t>
        </ns0:is>
      </ns0:c>
      <ns0:c r="B9" s="5" t="n">
        <ns0:v>12</ns0:v>
      </ns0:c>
      <ns0:c r="C9" s="5" t="n">
        <ns0:v>12</ns0:v>
      </ns0:c>
      <ns0:c r="D9" s="5" t="n">
        <ns0:v>12</ns0:v>
      </ns0:c>
      <ns0:c r="E9" s="4" t="inlineStr">
        <ns0:is>
          <ns0:t>Compara el mismo periodo y alcance; 12 meses es solo un valor editable.</ns0:t>
        </ns0:is>
      </ns0:c>
    </ns0:row>
    <ns0:row r="10" ht="44" customHeight="1">
      <ns0:c r="A10" s="4" t="inlineStr">
        <ns0:is>
          <ns0:t>Coste inicial EUR</ns0:t>
        </ns0:is>
      </ns0:c>
      <ns0:c r="B10" s="10" t="n"/>
      <ns0:c r="C10" s="10" t="n"/>
      <ns0:c r="D10" s="10" t="n"/>
      <ns0:c r="E10" s="4" t="inlineStr">
        <ns0:is>
          <ns0:t>Implantación, preparación, transición y formación.</ns0:t>
        </ns0:is>
      </ns0:c>
    </ns0:row>
    <ns0:row r="11" ht="44" customHeight="1">
      <ns0:c r="A11" s="4" t="inlineStr">
        <ns0:is>
          <ns0:t>Cuota mensual EUR</ns0:t>
        </ns0:is>
      </ns0:c>
      <ns0:c r="B11" s="10" t="n"/>
      <ns0:c r="C11" s="10" t="n"/>
      <ns0:c r="D11" s="10" t="n"/>
    </ns0:row>
    <ns0:row r="12" ht="44" customHeight="1">
      <ns0:c r="A12" s="4" t="inlineStr">
        <ns0:is>
          <ns0:t>Otros costes mensuales EUR</ns0:t>
        </ns0:is>
      </ns0:c>
      <ns0:c r="B12" s="10" t="n"/>
      <ns0:c r="C12" s="10" t="n"/>
      <ns0:c r="D12" s="10" t="n"/>
      <ns0:c r="E12" s="4" t="inlineStr">
        <ns0:is>
          <ns0:t>Consumo, soporte u otros conceptos no incluidos en cuota.</ns0:t>
        </ns0:is>
      </ns0:c>
    </ns0:row>
    <ns0:row r="13" ht="44" customHeight="1">
      <ns0:c r="A13" s="4" t="inlineStr">
        <ns0:is>
          <ns0:t>Horas de revisión al mes</ns0:t>
        </ns0:is>
      </ns0:c>
      <ns0:c r="B13" s="5" t="n"/>
      <ns0:c r="C13" s="5" t="n"/>
      <ns0:c r="D13" s="5" t="n"/>
      <ns0:c r="E13" s="4" t="inlineStr">
        <ns0:is>
          <ns0:t>Tiempo humano mensual adicional; introduce cero explícito si no aplica.</ns0:t>
        </ns0:is>
      </ns0:c>
    </ns0:row>
    <ns0:row r="14" ht="44" customHeight="1">
      <ns0:c r="A14" s="4" t="inlineStr">
        <ns0:is>
          <ns0:t>Coste por hora EUR</ns0:t>
        </ns0:is>
      </ns0:c>
      <ns0:c r="B14" s="10" t="n"/>
      <ns0:c r="C14" s="10" t="n"/>
      <ns0:c r="D14" s="10" t="n"/>
    </ns0:row>
    <ns0:row r="15" ht="44" customHeight="1">
      <ns0:c r="A15" s="4" t="inlineStr">
        <ns0:is>
          <ns0:t>Coste de salida EUR</ns0:t>
        </ns0:is>
      </ns0:c>
      <ns0:c r="B15" s="10" t="n"/>
      <ns0:c r="C15" s="10" t="n"/>
      <ns0:c r="D15" s="10" t="n"/>
    </ns0:row>
    <ns0:row r="16" ht="44" customHeight="1">
      <ns0:c r="A16" s="4" t="inlineStr">
        <ns0:is>
          <ns0:t>Coste mensual total EUR</ns0:t>
        </ns0:is>
      </ns0:c>
      <ns0:c r="B16" s="11" t="str">
        <ns0:f>IF(COUNT(B11:B14)&lt;4,"Completar entradas",B11+B12+B13*B14)</ns0:f>
        <ns0:v>Completar entradas</ns0:v>
      </ns0:c>
      <ns0:c r="C16" s="11" t="str">
        <ns0:f>IF(COUNT(C11:C14)&lt;4,"Completar entradas",C11+C12+C13*C14)</ns0:f>
        <ns0:v>Completar entradas</ns0:v>
      </ns0:c>
      <ns0:c r="D16" s="11" t="str">
        <ns0:f>IF(COUNT(D11:D14)&lt;4,"Completar entradas",D11+D12+D13*D14)</ns0:f>
        <ns0:v>Completar entradas</ns0:v>
      </ns0:c>
      <ns0:c r="E16" s="4" t="inlineStr">
        <ns0:is>
          <ns0:t>Cuota + otros costes + horas × coste/hora.</ns0:t>
        </ns0:is>
      </ns0:c>
    </ns0:row>
    <ns0:row r="17" ht="44" customHeight="1">
      <ns0:c r="A17" s="4" t="inlineStr">
        <ns0:is>
          <ns0:t>Coste total del horizonte EUR</ns0:t>
        </ns0:is>
      </ns0:c>
      <ns0:c r="B17" s="11" t="str">
        <ns0:f>IF(OR(COUNT(B9:B15)&lt;7,NOT(ISNUMBER(B16))),"Completar entradas",B10+B9*B16+B15)</ns0:f>
        <ns0:v>Completar entradas</ns0:v>
      </ns0:c>
      <ns0:c r="C17" s="11" t="str">
        <ns0:f>IF(OR(COUNT(C9:C15)&lt;7,NOT(ISNUMBER(C16))),"Completar entradas",C10+C9*C16+C15)</ns0:f>
        <ns0:v>Completar entradas</ns0:v>
      </ns0:c>
      <ns0:c r="D17" s="11" t="str">
        <ns0:f>IF(OR(COUNT(D9:D15)&lt;7,NOT(ISNUMBER(D16))),"Completar entradas",D10+D9*D16+D15)</ns0:f>
        <ns0:v>Completar entradas</ns0:v>
      </ns0:c>
      <ns0:c r="E17" s="4" t="inlineStr">
        <ns0:is>
          <ns0:t>Inicial + meses × coste mensual + salida. Completa todas las entradas, incluso los ceros.</ns0:t>
        </ns0:is>
      </ns0:c>
    </ns0:row>
    <ns0:row r="18" ht="44" customHeight="1">
      <ns0:c r="A18" s="4" t="inlineStr">
        <ns0:is>
          <ns0:t>Supuestos y exclusiones</ns0:t>
        </ns0:is>
      </ns0:c>
      <ns0:c r="E18" s="4" t="inlineStr">
        <ns0:is>
          <ns0:t>Referencias, fecha de precios y qué conceptos no están incluidos.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2:E2"/>
    <ns0:mergeCell ref="A1:E1"/>
  </ns0:mergeCells>
  <ns0:dataValidations count="6">
    <ns0:dataValidation sqref="B10:B15" showDropDown="0" showInputMessage="0" showErrorMessage="1" allowBlank="1" error="Introduce un número mayor o igual que cero." type="decimal" operator="greaterThanOrEqual">
      <ns0:formula1>0</ns0:formula1>
    </ns0:dataValidation>
    <ns0:dataValidation sqref="B9" showDropDown="0" showInputMessage="0" showErrorMessage="1" allowBlank="1" type="whole" operator="between">
      <ns0:formula1>1</ns0:formula1>
      <ns0:formula2>120</ns0:formula2>
    </ns0:dataValidation>
    <ns0:dataValidation sqref="C10:C15" showDropDown="0" showInputMessage="0" showErrorMessage="1" allowBlank="1" error="Introduce un número mayor o igual que cero." type="decimal" operator="greaterThanOrEqual">
      <ns0:formula1>0</ns0:formula1>
    </ns0:dataValidation>
    <ns0:dataValidation sqref="C9" showDropDown="0" showInputMessage="0" showErrorMessage="1" allowBlank="1" type="whole" operator="between">
      <ns0:formula1>1</ns0:formula1>
      <ns0:formula2>120</ns0:formula2>
    </ns0:dataValidation>
    <ns0:dataValidation sqref="D10:D15" showDropDown="0" showInputMessage="0" showErrorMessage="1" allowBlank="1" error="Introduce un número mayor o igual que cero." type="decimal" operator="greaterThanOrEqual">
      <ns0:formula1>0</ns0:formula1>
    </ns0:dataValidation>
    <ns0:dataValidation sqref="D9" showDropDown="0" showInputMessage="0" showErrorMessage="1" allowBlank="1" type="whole" operator="between">
      <ns0:formula1>1</ns0:formula1>
      <ns0:formula2>120</ns0:formula2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/>
  </ns0:sheetPr>
  <ns0:dimension ref="A1:B27"/>
  <ns0:sheetViews>
    <ns0:sheetView workbookViewId="0">
      <ns0:selection activeCell="A1" sqref="A1"/>
    </ns0:sheetView>
  </ns0:sheetViews>
  <ns0:sheetFormatPr baseColWidth="8" defaultRowHeight="15"/>
  <ns0:sheetData>
    <ns0:row r="1">
      <ns0:c r="A1" t="inlineStr">
        <ns0:is>
          <ns0:t>Sí, comprobado</ns0:t>
        </ns0:is>
      </ns0:c>
    </ns0:row>
    <ns0:row r="2">
      <ns0:c r="A2" t="inlineStr">
        <ns0:is>
          <ns0:t>Parcial</ns0:t>
        </ns0:is>
      </ns0:c>
    </ns0:row>
    <ns0:row r="3">
      <ns0:c r="A3" t="inlineStr">
        <ns0:is>
          <ns0:t>No</ns0:t>
        </ns0:is>
      </ns0:c>
    </ns0:row>
    <ns0:row r="4">
      <ns0:c r="A4" t="inlineStr">
        <ns0:is>
          <ns0:t>No lo sé</ns0:t>
        </ns0:is>
      </ns0:c>
    </ns0:row>
    <ns0:row r="5">
      <ns0:c r="A5" t="inlineStr">
        <ns0:is>
          <ns0:t>No aplica</ns0:t>
        </ns0:is>
      </ns0:c>
    </ns0:row>
    <ns0:row r="8">
      <ns0:c r="B8" t="inlineStr">
        <ns0:is>
          <ns0:t>Sí</ns0:t>
        </ns0:is>
      </ns0:c>
    </ns0:row>
    <ns0:row r="9">
      <ns0:c r="B9" t="inlineStr">
        <ns0:is>
          <ns0:t>Sí</ns0:t>
        </ns0:is>
      </ns0:c>
    </ns0:row>
    <ns0:row r="10">
      <ns0:c r="B10" t="inlineStr">
        <ns0:is>
          <ns0:t>No</ns0:t>
        </ns0:is>
      </ns0:c>
    </ns0:row>
    <ns0:row r="11">
      <ns0:c r="B11" t="inlineStr">
        <ns0:is>
          <ns0:t>No</ns0:t>
        </ns0:is>
      </ns0:c>
    </ns0:row>
    <ns0:row r="12">
      <ns0:c r="B12" t="inlineStr">
        <ns0:is>
          <ns0:t>No</ns0:t>
        </ns0:is>
      </ns0:c>
    </ns0:row>
    <ns0:row r="13">
      <ns0:c r="B13" t="inlineStr">
        <ns0:is>
          <ns0:t>Sí</ns0:t>
        </ns0:is>
      </ns0:c>
    </ns0:row>
    <ns0:row r="14">
      <ns0:c r="B14" t="inlineStr">
        <ns0:is>
          <ns0:t>Sí</ns0:t>
        </ns0:is>
      </ns0:c>
    </ns0:row>
    <ns0:row r="15">
      <ns0:c r="B15" t="inlineStr">
        <ns0:is>
          <ns0:t>Sí</ns0:t>
        </ns0:is>
      </ns0:c>
    </ns0:row>
    <ns0:row r="16">
      <ns0:c r="B16" t="inlineStr">
        <ns0:is>
          <ns0:t>No</ns0:t>
        </ns0:is>
      </ns0:c>
    </ns0:row>
    <ns0:row r="17">
      <ns0:c r="B17" t="inlineStr">
        <ns0:is>
          <ns0:t>Sí</ns0:t>
        </ns0:is>
      </ns0:c>
    </ns0:row>
    <ns0:row r="18">
      <ns0:c r="B18" t="inlineStr">
        <ns0:is>
          <ns0:t>Sí</ns0:t>
        </ns0:is>
      </ns0:c>
    </ns0:row>
    <ns0:row r="19">
      <ns0:c r="B19" t="inlineStr">
        <ns0:is>
          <ns0:t>Sí</ns0:t>
        </ns0:is>
      </ns0:c>
    </ns0:row>
    <ns0:row r="20">
      <ns0:c r="B20" t="inlineStr">
        <ns0:is>
          <ns0:t>Sí</ns0:t>
        </ns0:is>
      </ns0:c>
    </ns0:row>
    <ns0:row r="21">
      <ns0:c r="B21" t="inlineStr">
        <ns0:is>
          <ns0:t>Sí</ns0:t>
        </ns0:is>
      </ns0:c>
    </ns0:row>
    <ns0:row r="22">
      <ns0:c r="B22" t="inlineStr">
        <ns0:is>
          <ns0:t>No</ns0:t>
        </ns0:is>
      </ns0:c>
    </ns0:row>
    <ns0:row r="23">
      <ns0:c r="B23" t="inlineStr">
        <ns0:is>
          <ns0:t>Sí</ns0:t>
        </ns0:is>
      </ns0:c>
    </ns0:row>
    <ns0:row r="24">
      <ns0:c r="B24" t="inlineStr">
        <ns0:is>
          <ns0:t>No</ns0:t>
        </ns0:is>
      </ns0:c>
    </ns0:row>
    <ns0:row r="25">
      <ns0:c r="B25" t="inlineStr">
        <ns0:is>
          <ns0:t>Sí</ns0:t>
        </ns0:is>
      </ns0:c>
    </ns0:row>
    <ns0:row r="26">
      <ns0:c r="B26" t="inlineStr">
        <ns0:is>
          <ns0:t>Sí</ns0:t>
        </ns0:is>
      </ns0:c>
    </ns0:row>
    <ns0:row r="27">
      <ns0:c r="B27" t="inlineStr">
        <ns0:is>
          <ns0:t>Sí</ns0:t>
        </ns0:is>
      </ns0:c>
    </ns0:row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RAZNAR Business Consulting</dc:creator>
  <dc:title xmlns:dc="http://purl.org/dc/elements/1.1/">Evaluación de proveedores IT — Asistente guiado</dc:title>
  <dc:description xmlns:dc="http://purl.org/dc/elements/1.1/">Versión 3.0. Completar Inicio y Responder; Resultado y Plan se actualizan automáticamente. Sin macros.</dc:description>
  <dcterms:created xmlns:dcterms="http://purl.org/dc/terms/" xmlns:xsi="http://www.w3.org/2001/XMLSchema-instance" xsi:type="dcterms:W3CDTF">2026-10-13T10:08:23Z</dcterms:created>
  <dcterms:modified xmlns:dcterms="http://purl.org/dc/terms/" xmlns:xsi="http://www.w3.org/2001/XMLSchema-instance" xsi:type="dcterms:W3CDTF">2026-10-13T10:09:09Z</dcterms:modified>
</cp:coreProperties>
</file>